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mb069_mt_gov/Documents/Documents/"/>
    </mc:Choice>
  </mc:AlternateContent>
  <xr:revisionPtr revIDLastSave="0" documentId="8_{51281994-5CF0-440C-821F-413F015125A2}" xr6:coauthVersionLast="47" xr6:coauthVersionMax="47" xr10:uidLastSave="{00000000-0000-0000-0000-000000000000}"/>
  <bookViews>
    <workbookView xWindow="3120" yWindow="3120" windowWidth="19305" windowHeight="15630" xr2:uid="{9D04F86D-28EC-44F4-9C37-3424FF1D0E2E}"/>
  </bookViews>
  <sheets>
    <sheet name="Final - Cap &amp; +$" sheetId="1" r:id="rId1"/>
  </sheets>
  <definedNames>
    <definedName name="_xlnm.Print_Area" localSheetId="0">'Final - Cap &amp; +$'!$A$1:$M$86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L2" i="1"/>
  <c r="J3" i="1"/>
  <c r="L3" i="1"/>
  <c r="J4" i="1"/>
  <c r="L4" i="1"/>
  <c r="L5" i="1" s="1"/>
  <c r="L6" i="1" s="1"/>
  <c r="L7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L75" i="1" l="1"/>
  <c r="L76" i="1" s="1"/>
  <c r="L8" i="1" s="1"/>
  <c r="L77" i="1" s="1"/>
  <c r="L78" i="1" s="1"/>
  <c r="L9" i="1" s="1"/>
  <c r="L10" i="1" s="1"/>
  <c r="L79" i="1" s="1"/>
  <c r="L11" i="1" s="1"/>
  <c r="L80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81" i="1" s="1"/>
  <c r="L82" i="1" s="1"/>
  <c r="L23" i="1" s="1"/>
  <c r="L24" i="1" s="1"/>
  <c r="L25" i="1" s="1"/>
  <c r="L83" i="1" s="1"/>
  <c r="L84" i="1" s="1"/>
  <c r="L26" i="1" s="1"/>
  <c r="L27" i="1" s="1"/>
  <c r="L85" i="1" s="1"/>
  <c r="L28" i="1" s="1"/>
  <c r="L29" i="1" s="1"/>
  <c r="L30" i="1" s="1"/>
  <c r="L31" i="1" s="1"/>
  <c r="L32" i="1" s="1"/>
  <c r="L33" i="1" s="1"/>
  <c r="L86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</calcChain>
</file>

<file path=xl/sharedStrings.xml><?xml version="1.0" encoding="utf-8"?>
<sst xmlns="http://schemas.openxmlformats.org/spreadsheetml/2006/main" count="295" uniqueCount="210">
  <si>
    <t>Charter Communications - Gallatin County 3 - FTTP EPON</t>
  </si>
  <si>
    <t>Charter Communications</t>
  </si>
  <si>
    <t>22-602-38</t>
  </si>
  <si>
    <t>Charter Communications - Ravalli County 6 - FTTP EPON</t>
  </si>
  <si>
    <t>22-602-28</t>
  </si>
  <si>
    <t>Charter Communications - Ravalli County 1 - FTTP EPON</t>
  </si>
  <si>
    <t>22-602-24</t>
  </si>
  <si>
    <t>Charter Communications - Hill County - FTTP EPON</t>
  </si>
  <si>
    <t>22-602-42</t>
  </si>
  <si>
    <t>Charter Communications - Ravalli County 4 - FTTP EPON</t>
  </si>
  <si>
    <t>22-602-27</t>
  </si>
  <si>
    <t>Charter Communications - Ravalli County 3 - FTTP EPON</t>
  </si>
  <si>
    <t>22-602-26</t>
  </si>
  <si>
    <t>Charter Communications - Flathead County 1 - FTTP EPON</t>
  </si>
  <si>
    <t>22-602-34</t>
  </si>
  <si>
    <t>Charter Communications - Flathead County 2 - FTTP EPON</t>
  </si>
  <si>
    <t>22-602-35</t>
  </si>
  <si>
    <t>Siyeh Communications FTTP Project</t>
  </si>
  <si>
    <t>Siyeh Communications</t>
  </si>
  <si>
    <t>22-602-72</t>
  </si>
  <si>
    <t>Charter Communications - Missoula County 2 - FTTP EPON</t>
  </si>
  <si>
    <t>22-602-47</t>
  </si>
  <si>
    <t>Charter Communications - Ravalli County 2 - FTTP EPON</t>
  </si>
  <si>
    <t>22-602-25</t>
  </si>
  <si>
    <t>Charter Communications - Glacier County - FTTP EPON</t>
  </si>
  <si>
    <t>22-602-41</t>
  </si>
  <si>
    <t xml:space="preserve">Withdrawn for Consideration </t>
  </si>
  <si>
    <t xml:space="preserve">Western Montana Broadband </t>
  </si>
  <si>
    <t>Zacha Underground Construction Company</t>
  </si>
  <si>
    <t>22-602-80</t>
  </si>
  <si>
    <t>n/a</t>
  </si>
  <si>
    <t xml:space="preserve">Yellowstone Fiber Rural Springhill/Dry Creek Project </t>
  </si>
  <si>
    <t>Yellowstone Fiber</t>
  </si>
  <si>
    <t>22-602-79</t>
  </si>
  <si>
    <t>TCS- FTTH - Wild Horse Seeds - Havre, MT</t>
  </si>
  <si>
    <t xml:space="preserve">Triangle Communication System Inc. </t>
  </si>
  <si>
    <t>22-602-75</t>
  </si>
  <si>
    <t>Access Montana Last Mile FTTP, ACCMT-SRBEPWT, for the areas of Songer, Round Butte East/Pablo West, Timberlane</t>
  </si>
  <si>
    <t>Access Montana</t>
  </si>
  <si>
    <t>22-602-07</t>
  </si>
  <si>
    <t xml:space="preserve">Global Net - Middle Mile - Last Mile Upgrade for Springhill Area. </t>
  </si>
  <si>
    <t>Global Net</t>
  </si>
  <si>
    <t>22-602-49</t>
  </si>
  <si>
    <t>Access Montana Last mile FTTP, ACCMT- MST, For the areas of Mud Creek, Spud Lane and Terrace Lake</t>
  </si>
  <si>
    <t>22-602-04</t>
  </si>
  <si>
    <t>KDS Cascade County Fiber Network Deployment Plan</t>
  </si>
  <si>
    <t>KDS, Bialeki Holdings LLC</t>
  </si>
  <si>
    <t>22-602-60</t>
  </si>
  <si>
    <t>InterBel - Lincoln county Eureka &amp; Rexford Fiber overbuild</t>
  </si>
  <si>
    <t>InterBel Telephone Cooperative Inc.</t>
  </si>
  <si>
    <t>22-602-59</t>
  </si>
  <si>
    <t>Access Montana Last mile FTTP, ACCMT-EHMRP, For the communities of Elmo, Hillside, Moiese, Ravalli and Pinehaven</t>
  </si>
  <si>
    <t>22-602-05</t>
  </si>
  <si>
    <t>3 Rivers Telephone Cooperative Inc. - Big Sky FTTH</t>
  </si>
  <si>
    <t>3 Rivers Telephone Cooperative Inc.</t>
  </si>
  <si>
    <t>22-602-01</t>
  </si>
  <si>
    <t>Gallatin Shepherd FTTH Project</t>
  </si>
  <si>
    <t>Gallatin Wireless Internet, LLC</t>
  </si>
  <si>
    <t>22-602-48</t>
  </si>
  <si>
    <t xml:space="preserve">Eligible for Future Consideration by DOA if funding is available due to futher withdrawals in initial project recommendations  </t>
  </si>
  <si>
    <t>InterBel  - Flathead County West Valley Southeast</t>
  </si>
  <si>
    <t>22-602-58</t>
  </si>
  <si>
    <t xml:space="preserve">Recommended ProjectsTotal Funding Line </t>
  </si>
  <si>
    <t>InterBel - Flathead County West Valley Northwest</t>
  </si>
  <si>
    <t>22-602-57</t>
  </si>
  <si>
    <t>3 Rivers Telephone Cooperative Inc. - Rural Sheridan and Ennis FTTH</t>
  </si>
  <si>
    <t>22-602-02</t>
  </si>
  <si>
    <t>Access Montana Last Mile FTTP, ACCMT-JTLKSH, for the areas of Jette, South Hills &amp; Turtle Lake, Mud Lake Trail</t>
  </si>
  <si>
    <t>22-602-06</t>
  </si>
  <si>
    <t>PTC Huntley FTTP</t>
  </si>
  <si>
    <t>Project Telephone Company</t>
  </si>
  <si>
    <t>22-602-66</t>
  </si>
  <si>
    <t>3 Rivers Telephone Cooperative, Inc. - Neihart FTTH</t>
  </si>
  <si>
    <t>22-602-03</t>
  </si>
  <si>
    <t>MontanaSky's East Flathead Valley 206 Corridor Expansion</t>
  </si>
  <si>
    <t>MontanaSky Networks</t>
  </si>
  <si>
    <t>22-602-64</t>
  </si>
  <si>
    <t>Qwest Corporation - Forsyth</t>
  </si>
  <si>
    <t>Qwest Corporation</t>
  </si>
  <si>
    <t>22-602-69-5</t>
  </si>
  <si>
    <t>Forsyth FTTP Project</t>
  </si>
  <si>
    <t>Range Telephone Cooperative, Inc.</t>
  </si>
  <si>
    <t>22-602-71</t>
  </si>
  <si>
    <t>Colstrip Phase 1 Project</t>
  </si>
  <si>
    <t>22-602-70</t>
  </si>
  <si>
    <t>PTC Worden FTTP</t>
  </si>
  <si>
    <t>22-602-68</t>
  </si>
  <si>
    <t>PTC Pryor FTTP</t>
  </si>
  <si>
    <t>22-602-67</t>
  </si>
  <si>
    <t>Qwest Corporation - Hardin</t>
  </si>
  <si>
    <t>22-602-69-6</t>
  </si>
  <si>
    <t>Qwest Corporation - Bridger</t>
  </si>
  <si>
    <t>22-602-69-1</t>
  </si>
  <si>
    <t>Lincoln Telephone Company Inc. - Birdseye FTTH</t>
  </si>
  <si>
    <t>Lincoln Telephone Company Inc.</t>
  </si>
  <si>
    <t>22-602-61</t>
  </si>
  <si>
    <t>Qwest Corporation - Wibaux</t>
  </si>
  <si>
    <t>22-602-69-11</t>
  </si>
  <si>
    <t>Qwest Corporation - Whitehall</t>
  </si>
  <si>
    <t>22-602-69-10</t>
  </si>
  <si>
    <t>Qwest Corporation - Three Forks</t>
  </si>
  <si>
    <t>22-602-69-9</t>
  </si>
  <si>
    <t>Qwest Corporation - Hungry Horse</t>
  </si>
  <si>
    <t>22-602-69-7</t>
  </si>
  <si>
    <t>Qwest Corporation - Dutton</t>
  </si>
  <si>
    <t>22-602-69-4</t>
  </si>
  <si>
    <t>Grizzly Broadband Ravalli County FTTH Project 5 (GBRC 5)</t>
  </si>
  <si>
    <t>Grizzly Broadband LLC</t>
  </si>
  <si>
    <t>22-602-54</t>
  </si>
  <si>
    <t>Qwest Corporation - Darby</t>
  </si>
  <si>
    <t>22-602-69-3</t>
  </si>
  <si>
    <t>Qwest Corporation - Conrad</t>
  </si>
  <si>
    <t>22-602-69-2</t>
  </si>
  <si>
    <t>VCN Fiber Hardin</t>
  </si>
  <si>
    <t>Visionary Communications, Inc.</t>
  </si>
  <si>
    <t>22-602-77</t>
  </si>
  <si>
    <t>Grizzly Broadband Ravalli County FTTH Project 6 (GBRC 6)</t>
  </si>
  <si>
    <t>22-602-55</t>
  </si>
  <si>
    <t>VCN Fiber Butte</t>
  </si>
  <si>
    <t>22-602-76</t>
  </si>
  <si>
    <t>NTC Wolf Point FTTP</t>
  </si>
  <si>
    <t>Nemont Telephone Cooperative</t>
  </si>
  <si>
    <t>22-602-65</t>
  </si>
  <si>
    <t>Southern Montana Telephone Butte-Silver Bow County Expansion Project</t>
  </si>
  <si>
    <t>Southern Montana Telephone Company</t>
  </si>
  <si>
    <t>22-602-73</t>
  </si>
  <si>
    <t>Montana Opticom, LLC - Fiber to the Home Gallatin River West Project</t>
  </si>
  <si>
    <t>Montana Opticom, LLC</t>
  </si>
  <si>
    <t>22-602-62</t>
  </si>
  <si>
    <t>Qwest Corporation - Shelby</t>
  </si>
  <si>
    <t>22-602-69-8</t>
  </si>
  <si>
    <t>Charter Communications - Gallatin County 5 - FTTP EPON</t>
  </si>
  <si>
    <t>22-602-40</t>
  </si>
  <si>
    <t>Charter Communications - Yellowstone County 4 - FTTP EPON</t>
  </si>
  <si>
    <t>22-602-31</t>
  </si>
  <si>
    <t>Inland Montana</t>
  </si>
  <si>
    <t>Inland Cellular LLC</t>
  </si>
  <si>
    <t>22-602-56</t>
  </si>
  <si>
    <t>Charter Communications - Gallatin County 4 - FTTP EPON</t>
  </si>
  <si>
    <t>22-602-39</t>
  </si>
  <si>
    <t>Tri County Telephone Association - South Central Fiber Broadband Project</t>
  </si>
  <si>
    <t>Tri County Telephone Association Inc.</t>
  </si>
  <si>
    <t>22-602-74</t>
  </si>
  <si>
    <t>Charter Communications - Yellowstone County 3 - FTTP EPON</t>
  </si>
  <si>
    <t>22-602-30</t>
  </si>
  <si>
    <t>Charter Communications - Flathead County 3 - FTTP EPON</t>
  </si>
  <si>
    <t>22-602-36</t>
  </si>
  <si>
    <t>Ravalli County 5</t>
  </si>
  <si>
    <t>22-602-20</t>
  </si>
  <si>
    <t>Grizzly Broadband Ravalli County FTTH Project 3 (GBRC 3)</t>
  </si>
  <si>
    <t>22-602-52</t>
  </si>
  <si>
    <t>Grizzly Broadband Ravalli County FTTH Project 2 (GBRC 2)</t>
  </si>
  <si>
    <t>22-602-51</t>
  </si>
  <si>
    <t>Charter Communications - Ravalli County 7 - FTTP EPON</t>
  </si>
  <si>
    <t>22-602-29</t>
  </si>
  <si>
    <t>Charter Communications - Flathead County 4 - FTTP EPON</t>
  </si>
  <si>
    <t>22-602-37</t>
  </si>
  <si>
    <t>Charter Communications - Lewis &amp; Clark County 2 - FTTP EPON</t>
  </si>
  <si>
    <t>22-602-45</t>
  </si>
  <si>
    <t>Charter Communications - Lewis &amp; Clark County 1 - FTTP EPON</t>
  </si>
  <si>
    <t>22-602-44</t>
  </si>
  <si>
    <t>Charter Communications - Lewis &amp; Clark County 3 - FTTP EPON"</t>
  </si>
  <si>
    <t>22-602-23</t>
  </si>
  <si>
    <t>Charter Communications - Yellowstone County 6 - FTTP EPON</t>
  </si>
  <si>
    <t>22-602-33</t>
  </si>
  <si>
    <t>Charter Communications - Yellowstone County 5 - FTTP EPON</t>
  </si>
  <si>
    <t>22-602-32</t>
  </si>
  <si>
    <t>VCN Fiber Whitehall and Three Forks</t>
  </si>
  <si>
    <t>22-602-78</t>
  </si>
  <si>
    <t>Grizzly Broadband Ravalli County FTTH Project 4 (GBRC 4)</t>
  </si>
  <si>
    <t>22-602-53</t>
  </si>
  <si>
    <t>Grizzly Broadband Ravalli County FTTH Project (GBRC 1)</t>
  </si>
  <si>
    <t>22-602-50</t>
  </si>
  <si>
    <t>Charter Communications - Missoula County 1 - FTTP EPON</t>
  </si>
  <si>
    <t>22-602-46</t>
  </si>
  <si>
    <t>Charter Communications - Jefferson County - FTTP EPON</t>
  </si>
  <si>
    <t>22-602-43</t>
  </si>
  <si>
    <t>Darby - Blackfoot Communications, Inc. - FTTP Project</t>
  </si>
  <si>
    <t>Blackfoot Telephone Cooperative, Inc.</t>
  </si>
  <si>
    <t>22-602-13</t>
  </si>
  <si>
    <t>Charter Communications -  Silver Bow County - FTTP EPON</t>
  </si>
  <si>
    <t>22-602-22</t>
  </si>
  <si>
    <t>Charter Communications - Cascade County - FTTP EPON</t>
  </si>
  <si>
    <t>22-602-21</t>
  </si>
  <si>
    <t>Montana Opticom, LLC - Fiber to the Home Missouri Headwaters Project</t>
  </si>
  <si>
    <t>22-602-63</t>
  </si>
  <si>
    <t>Potomac Blackfoot River - Blackfoot Telephone Cooperative, Inc. - FTTP Project</t>
  </si>
  <si>
    <t>22-602-18</t>
  </si>
  <si>
    <t>Drummond - Blackfoot Telephone Cooperative, Inc. - FTTP Project</t>
  </si>
  <si>
    <t>22-602-14</t>
  </si>
  <si>
    <t>Philipsburg Valley - Blackfoot Telephone Cooperative, Inc. - FTTP Project</t>
  </si>
  <si>
    <t>22-602-16</t>
  </si>
  <si>
    <t>Philipsburg Rock Creek - Blackfoot Telephone Cooperative, Inc. - FTTP Project</t>
  </si>
  <si>
    <t>22-602-15</t>
  </si>
  <si>
    <t>Potomac Valley - Blackfoot Telephone Cooperative, Inc. - FTTP Project</t>
  </si>
  <si>
    <t>22-602-19</t>
  </si>
  <si>
    <t>Plains Riverside - Blackfoot Telephone Cooperative, Inc. - FTTP Project</t>
  </si>
  <si>
    <t>22-602-17</t>
  </si>
  <si>
    <t xml:space="preserve">Cumulative - 
Recommended Allocation Total </t>
  </si>
  <si>
    <t>% of Requested Allocation Funds Recommended</t>
  </si>
  <si>
    <t>Allocation Funds Recommended</t>
  </si>
  <si>
    <t>Allocation Funds Requested</t>
  </si>
  <si>
    <t>Application Title</t>
  </si>
  <si>
    <t>Applicant’s Name</t>
  </si>
  <si>
    <t>Application #</t>
  </si>
  <si>
    <t>Score</t>
  </si>
  <si>
    <t>Updated Rank</t>
  </si>
  <si>
    <t>Prelim Score</t>
  </si>
  <si>
    <t>Prelim Rank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</si>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</sst>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trike/>
      <sz val="12"/>
      <color theme="2" tint="-0.499984740745262"/>
      <name val="Arial"/>
      <family val="2"/>
    </font>
    <font>
      <b/>
      <strike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3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2" xfId="0" applyFont="1" applyBorder="1"/>
    <xf numFmtId="0" fontId="3" fillId="0" borderId="0" xfId="0" applyFont="1" applyAlignment="1">
      <alignment horizontal="left" vertical="center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3" xfId="0" applyFont="1" applyBorder="1"/>
    <xf numFmtId="0" fontId="6" fillId="3" borderId="4" xfId="0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horizontal="center" vertical="center" wrapText="1"/>
    </xf>
    <xf numFmtId="9" fontId="7" fillId="0" borderId="0" xfId="3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7" fillId="0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4" fontId="4" fillId="0" borderId="0" xfId="2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44" fontId="10" fillId="0" borderId="0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4" fontId="4" fillId="0" borderId="7" xfId="2" applyFont="1" applyFill="1" applyBorder="1" applyAlignment="1">
      <alignment horizontal="center" vertical="center" wrapText="1"/>
    </xf>
    <xf numFmtId="9" fontId="4" fillId="0" borderId="7" xfId="3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14" fillId="6" borderId="2" xfId="0" applyNumberFormat="1" applyFont="1" applyFill="1" applyBorder="1" applyAlignment="1">
      <alignment horizontal="center" vertical="center" wrapText="1"/>
    </xf>
    <xf numFmtId="166" fontId="14" fillId="6" borderId="2" xfId="1" applyNumberFormat="1" applyFont="1" applyFill="1" applyBorder="1" applyAlignment="1">
      <alignment horizontal="center" vertical="center" wrapText="1"/>
    </xf>
    <xf numFmtId="10" fontId="14" fillId="6" borderId="2" xfId="3" applyNumberFormat="1" applyFont="1" applyFill="1" applyBorder="1" applyAlignment="1">
      <alignment horizontal="center" vertical="center" wrapText="1"/>
    </xf>
  </cellXfs>
  <cellStyles count="5">
    <cellStyle name="Bad" xfId="4" builtinId="27"/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E416-21F8-4CA6-AF02-D9E64BF67266}">
  <sheetPr>
    <pageSetUpPr fitToPage="1"/>
  </sheetPr>
  <dimension ref="A1:R91"/>
  <sheetViews>
    <sheetView tabSelected="1" zoomScale="60" zoomScaleNormal="60" workbookViewId="0">
      <pane ySplit="1" topLeftCell="A2" activePane="bottomLeft" state="frozen"/>
      <selection activeCell="Q1" sqref="Q1"/>
      <selection pane="bottomLeft" activeCell="I8" sqref="I8"/>
    </sheetView>
  </sheetViews>
  <sheetFormatPr defaultColWidth="8.7109375" defaultRowHeight="15.75" x14ac:dyDescent="0.25"/>
  <cols>
    <col min="1" max="1" width="13" style="10" customWidth="1"/>
    <col min="2" max="2" width="15.7109375" style="8" hidden="1" customWidth="1"/>
    <col min="3" max="3" width="15.140625" style="9" hidden="1" customWidth="1"/>
    <col min="4" max="4" width="17" style="8" hidden="1" customWidth="1"/>
    <col min="5" max="5" width="13.7109375" style="7" customWidth="1"/>
    <col min="6" max="6" width="20.140625" style="6" customWidth="1"/>
    <col min="7" max="7" width="41.7109375" style="6" customWidth="1"/>
    <col min="8" max="8" width="48.28515625" style="6" customWidth="1"/>
    <col min="9" max="9" width="22.5703125" style="5" customWidth="1"/>
    <col min="10" max="10" width="21.42578125" style="3" customWidth="1"/>
    <col min="11" max="11" width="24.28515625" style="4" customWidth="1"/>
    <col min="12" max="12" width="33.7109375" style="3" customWidth="1"/>
    <col min="13" max="13" width="39.7109375" style="2" customWidth="1"/>
    <col min="14" max="16384" width="8.7109375" style="1"/>
  </cols>
  <sheetData>
    <row r="1" spans="1:18" ht="66" customHeight="1" x14ac:dyDescent="0.25">
      <c r="A1" s="53" t="s">
        <v>209</v>
      </c>
      <c r="B1" s="53" t="s">
        <v>208</v>
      </c>
      <c r="C1" s="55" t="s">
        <v>207</v>
      </c>
      <c r="D1" s="53" t="s">
        <v>206</v>
      </c>
      <c r="E1" s="55" t="s">
        <v>205</v>
      </c>
      <c r="F1" s="55" t="s">
        <v>204</v>
      </c>
      <c r="G1" s="54" t="s">
        <v>203</v>
      </c>
      <c r="H1" s="54" t="s">
        <v>202</v>
      </c>
      <c r="I1" s="53" t="s">
        <v>201</v>
      </c>
      <c r="J1" s="53" t="s">
        <v>200</v>
      </c>
      <c r="K1" s="53" t="s">
        <v>199</v>
      </c>
      <c r="L1" s="53" t="s">
        <v>198</v>
      </c>
      <c r="M1" s="52"/>
    </row>
    <row r="2" spans="1:18" ht="49.5" customHeight="1" x14ac:dyDescent="0.25">
      <c r="A2" s="39">
        <v>1</v>
      </c>
      <c r="B2" s="39">
        <v>11</v>
      </c>
      <c r="C2" s="40">
        <v>64</v>
      </c>
      <c r="D2" s="39">
        <v>1</v>
      </c>
      <c r="E2" s="40">
        <v>95</v>
      </c>
      <c r="F2" s="39" t="s">
        <v>197</v>
      </c>
      <c r="G2" s="39" t="s">
        <v>178</v>
      </c>
      <c r="H2" s="39" t="s">
        <v>196</v>
      </c>
      <c r="I2" s="51">
        <v>9934250</v>
      </c>
      <c r="J2" s="37">
        <f>K2*I2</f>
        <v>9934250</v>
      </c>
      <c r="K2" s="36">
        <v>1</v>
      </c>
      <c r="L2" s="35">
        <f>J2</f>
        <v>9934250</v>
      </c>
      <c r="M2" s="49"/>
    </row>
    <row r="3" spans="1:18" ht="48.75" customHeight="1" x14ac:dyDescent="0.25">
      <c r="A3" s="39">
        <v>2</v>
      </c>
      <c r="B3" s="39">
        <v>36</v>
      </c>
      <c r="C3" s="40">
        <v>61</v>
      </c>
      <c r="D3" s="39">
        <v>1</v>
      </c>
      <c r="E3" s="40">
        <v>95</v>
      </c>
      <c r="F3" s="39" t="s">
        <v>195</v>
      </c>
      <c r="G3" s="39" t="s">
        <v>178</v>
      </c>
      <c r="H3" s="39" t="s">
        <v>194</v>
      </c>
      <c r="I3" s="51">
        <v>7083140</v>
      </c>
      <c r="J3" s="37">
        <f>K3*I3</f>
        <v>7083140</v>
      </c>
      <c r="K3" s="36">
        <v>1</v>
      </c>
      <c r="L3" s="35">
        <f>J3+L2</f>
        <v>17017390</v>
      </c>
      <c r="M3" s="49"/>
    </row>
    <row r="4" spans="1:18" ht="48.75" customHeight="1" x14ac:dyDescent="0.25">
      <c r="A4" s="39">
        <v>3</v>
      </c>
      <c r="B4" s="39">
        <v>27</v>
      </c>
      <c r="C4" s="40">
        <v>62</v>
      </c>
      <c r="D4" s="39">
        <v>3</v>
      </c>
      <c r="E4" s="40">
        <v>93</v>
      </c>
      <c r="F4" s="39" t="s">
        <v>193</v>
      </c>
      <c r="G4" s="39" t="s">
        <v>178</v>
      </c>
      <c r="H4" s="39" t="s">
        <v>192</v>
      </c>
      <c r="I4" s="51">
        <v>9931090</v>
      </c>
      <c r="J4" s="37">
        <f>K4*I4</f>
        <v>9931090</v>
      </c>
      <c r="K4" s="36">
        <v>1</v>
      </c>
      <c r="L4" s="35">
        <f>J4+L3</f>
        <v>26948480</v>
      </c>
      <c r="M4" s="49"/>
    </row>
    <row r="5" spans="1:18" ht="48" customHeight="1" x14ac:dyDescent="0.25">
      <c r="A5" s="39">
        <v>4</v>
      </c>
      <c r="B5" s="39">
        <v>36</v>
      </c>
      <c r="C5" s="40">
        <v>61</v>
      </c>
      <c r="D5" s="39">
        <v>3</v>
      </c>
      <c r="E5" s="40">
        <v>93</v>
      </c>
      <c r="F5" s="39" t="s">
        <v>191</v>
      </c>
      <c r="G5" s="39" t="s">
        <v>178</v>
      </c>
      <c r="H5" s="39" t="s">
        <v>190</v>
      </c>
      <c r="I5" s="51">
        <v>8724760</v>
      </c>
      <c r="J5" s="37">
        <f>K5*I5</f>
        <v>8724760</v>
      </c>
      <c r="K5" s="36">
        <v>1</v>
      </c>
      <c r="L5" s="35">
        <f>J5+L4</f>
        <v>35673240</v>
      </c>
      <c r="M5" s="49"/>
    </row>
    <row r="6" spans="1:18" ht="48.75" customHeight="1" x14ac:dyDescent="0.25">
      <c r="A6" s="39">
        <v>5</v>
      </c>
      <c r="B6" s="39">
        <v>48</v>
      </c>
      <c r="C6" s="40">
        <v>59</v>
      </c>
      <c r="D6" s="39">
        <v>3</v>
      </c>
      <c r="E6" s="40">
        <v>93</v>
      </c>
      <c r="F6" s="39" t="s">
        <v>189</v>
      </c>
      <c r="G6" s="39" t="s">
        <v>178</v>
      </c>
      <c r="H6" s="39" t="s">
        <v>188</v>
      </c>
      <c r="I6" s="51">
        <v>9996660</v>
      </c>
      <c r="J6" s="37">
        <f>K6*I6</f>
        <v>9996660</v>
      </c>
      <c r="K6" s="36">
        <v>1</v>
      </c>
      <c r="L6" s="35">
        <f>J6+L5</f>
        <v>45669900</v>
      </c>
      <c r="M6" s="49"/>
    </row>
    <row r="7" spans="1:18" ht="48.75" customHeight="1" x14ac:dyDescent="0.25">
      <c r="A7" s="39">
        <v>6</v>
      </c>
      <c r="B7" s="39">
        <v>48</v>
      </c>
      <c r="C7" s="40">
        <v>59</v>
      </c>
      <c r="D7" s="39">
        <v>3</v>
      </c>
      <c r="E7" s="40">
        <v>93</v>
      </c>
      <c r="F7" s="39" t="s">
        <v>187</v>
      </c>
      <c r="G7" s="39" t="s">
        <v>178</v>
      </c>
      <c r="H7" s="39" t="s">
        <v>186</v>
      </c>
      <c r="I7" s="51">
        <v>7436270</v>
      </c>
      <c r="J7" s="37">
        <f>K7*I7</f>
        <v>7436270</v>
      </c>
      <c r="K7" s="36">
        <v>1</v>
      </c>
      <c r="L7" s="35">
        <f>J7+L6</f>
        <v>53106170</v>
      </c>
      <c r="M7" s="49"/>
    </row>
    <row r="8" spans="1:18" ht="48.75" customHeight="1" x14ac:dyDescent="0.25">
      <c r="A8" s="39">
        <v>9</v>
      </c>
      <c r="B8" s="39">
        <v>7</v>
      </c>
      <c r="C8" s="40">
        <v>66</v>
      </c>
      <c r="D8" s="39">
        <v>8</v>
      </c>
      <c r="E8" s="40">
        <v>89</v>
      </c>
      <c r="F8" s="39" t="s">
        <v>185</v>
      </c>
      <c r="G8" s="39" t="s">
        <v>127</v>
      </c>
      <c r="H8" s="39" t="s">
        <v>184</v>
      </c>
      <c r="I8" s="51">
        <v>9998034</v>
      </c>
      <c r="J8" s="37">
        <f>K8*I8</f>
        <v>9998034</v>
      </c>
      <c r="K8" s="36">
        <v>1</v>
      </c>
      <c r="L8" s="35">
        <f>J8+L76</f>
        <v>63104204</v>
      </c>
      <c r="M8" s="49"/>
    </row>
    <row r="9" spans="1:18" ht="42.6" customHeight="1" x14ac:dyDescent="0.25">
      <c r="A9" s="39">
        <v>12</v>
      </c>
      <c r="B9" s="39">
        <v>11</v>
      </c>
      <c r="C9" s="40">
        <v>64</v>
      </c>
      <c r="D9" s="39">
        <v>11</v>
      </c>
      <c r="E9" s="40">
        <v>86</v>
      </c>
      <c r="F9" s="39" t="s">
        <v>183</v>
      </c>
      <c r="G9" s="39" t="s">
        <v>1</v>
      </c>
      <c r="H9" s="39" t="s">
        <v>182</v>
      </c>
      <c r="I9" s="51">
        <v>4046347</v>
      </c>
      <c r="J9" s="37">
        <f>K9*I9</f>
        <v>4046347</v>
      </c>
      <c r="K9" s="36">
        <v>1</v>
      </c>
      <c r="L9" s="35">
        <f>J9+L78</f>
        <v>67150551</v>
      </c>
      <c r="M9" s="49"/>
    </row>
    <row r="10" spans="1:18" ht="41.65" customHeight="1" x14ac:dyDescent="0.25">
      <c r="A10" s="39">
        <v>13</v>
      </c>
      <c r="B10" s="39">
        <v>11</v>
      </c>
      <c r="C10" s="40">
        <v>64</v>
      </c>
      <c r="D10" s="39">
        <v>11</v>
      </c>
      <c r="E10" s="40">
        <v>86</v>
      </c>
      <c r="F10" s="39" t="s">
        <v>181</v>
      </c>
      <c r="G10" s="39" t="s">
        <v>1</v>
      </c>
      <c r="H10" s="39" t="s">
        <v>180</v>
      </c>
      <c r="I10" s="51">
        <v>4876793</v>
      </c>
      <c r="J10" s="37">
        <f>K10*I10</f>
        <v>4876793</v>
      </c>
      <c r="K10" s="36">
        <v>1</v>
      </c>
      <c r="L10" s="35">
        <f>J10+L9</f>
        <v>72027344</v>
      </c>
      <c r="M10" s="49"/>
    </row>
    <row r="11" spans="1:18" ht="48.75" customHeight="1" x14ac:dyDescent="0.25">
      <c r="A11" s="39">
        <v>15</v>
      </c>
      <c r="B11" s="39">
        <v>11</v>
      </c>
      <c r="C11" s="40">
        <v>64</v>
      </c>
      <c r="D11" s="39">
        <v>14</v>
      </c>
      <c r="E11" s="40">
        <v>85</v>
      </c>
      <c r="F11" s="39" t="s">
        <v>179</v>
      </c>
      <c r="G11" s="39" t="s">
        <v>178</v>
      </c>
      <c r="H11" s="39" t="s">
        <v>177</v>
      </c>
      <c r="I11" s="51">
        <v>7121850</v>
      </c>
      <c r="J11" s="37">
        <f>K11*I11</f>
        <v>7121850</v>
      </c>
      <c r="K11" s="36">
        <v>1</v>
      </c>
      <c r="L11" s="35">
        <f>J11+L79</f>
        <v>79149194</v>
      </c>
      <c r="M11" s="49"/>
    </row>
    <row r="12" spans="1:18" ht="48.75" customHeight="1" x14ac:dyDescent="0.25">
      <c r="A12" s="39">
        <v>17</v>
      </c>
      <c r="B12" s="39">
        <v>11</v>
      </c>
      <c r="C12" s="40">
        <v>64</v>
      </c>
      <c r="D12" s="39">
        <v>16</v>
      </c>
      <c r="E12" s="40">
        <v>84</v>
      </c>
      <c r="F12" s="39" t="s">
        <v>176</v>
      </c>
      <c r="G12" s="39" t="s">
        <v>1</v>
      </c>
      <c r="H12" s="39" t="s">
        <v>175</v>
      </c>
      <c r="I12" s="51">
        <v>3429786</v>
      </c>
      <c r="J12" s="37">
        <f>K12*I12</f>
        <v>3429786</v>
      </c>
      <c r="K12" s="36">
        <v>1</v>
      </c>
      <c r="L12" s="35">
        <f>J12+L80</f>
        <v>82578980</v>
      </c>
      <c r="M12" s="49"/>
    </row>
    <row r="13" spans="1:18" s="11" customFormat="1" ht="44.1" customHeight="1" x14ac:dyDescent="0.25">
      <c r="A13" s="39">
        <v>18</v>
      </c>
      <c r="B13" s="39">
        <v>25</v>
      </c>
      <c r="C13" s="40">
        <v>63</v>
      </c>
      <c r="D13" s="39">
        <v>16</v>
      </c>
      <c r="E13" s="40">
        <v>84</v>
      </c>
      <c r="F13" s="39" t="s">
        <v>174</v>
      </c>
      <c r="G13" s="39" t="s">
        <v>1</v>
      </c>
      <c r="H13" s="39" t="s">
        <v>173</v>
      </c>
      <c r="I13" s="51">
        <v>8820493</v>
      </c>
      <c r="J13" s="37">
        <f>K13*I13</f>
        <v>8820493</v>
      </c>
      <c r="K13" s="36">
        <v>1</v>
      </c>
      <c r="L13" s="35">
        <f>J13+L12</f>
        <v>91399473</v>
      </c>
      <c r="M13" s="49"/>
      <c r="N13" s="1"/>
      <c r="O13" s="1"/>
      <c r="P13" s="1"/>
      <c r="Q13" s="1"/>
      <c r="R13" s="1"/>
    </row>
    <row r="14" spans="1:18" s="11" customFormat="1" ht="48.75" customHeight="1" x14ac:dyDescent="0.25">
      <c r="A14" s="39">
        <v>19</v>
      </c>
      <c r="B14" s="39">
        <v>36</v>
      </c>
      <c r="C14" s="40">
        <v>61</v>
      </c>
      <c r="D14" s="39">
        <v>16</v>
      </c>
      <c r="E14" s="40">
        <v>84</v>
      </c>
      <c r="F14" s="39" t="s">
        <v>172</v>
      </c>
      <c r="G14" s="39" t="s">
        <v>107</v>
      </c>
      <c r="H14" s="39" t="s">
        <v>171</v>
      </c>
      <c r="I14" s="51">
        <v>9829767</v>
      </c>
      <c r="J14" s="37">
        <f>K14*I14</f>
        <v>9829767</v>
      </c>
      <c r="K14" s="36">
        <v>1</v>
      </c>
      <c r="L14" s="35">
        <f>J14+L13</f>
        <v>101229240</v>
      </c>
      <c r="M14" s="49"/>
      <c r="N14" s="1"/>
      <c r="O14" s="1"/>
      <c r="P14" s="1"/>
      <c r="Q14" s="1"/>
      <c r="R14" s="1"/>
    </row>
    <row r="15" spans="1:18" s="11" customFormat="1" ht="48" customHeight="1" x14ac:dyDescent="0.25">
      <c r="A15" s="39">
        <v>20</v>
      </c>
      <c r="B15" s="39">
        <v>36</v>
      </c>
      <c r="C15" s="40">
        <v>61</v>
      </c>
      <c r="D15" s="39">
        <v>16</v>
      </c>
      <c r="E15" s="40">
        <v>84</v>
      </c>
      <c r="F15" s="39" t="s">
        <v>170</v>
      </c>
      <c r="G15" s="39" t="s">
        <v>107</v>
      </c>
      <c r="H15" s="39" t="s">
        <v>169</v>
      </c>
      <c r="I15" s="51">
        <v>13093791</v>
      </c>
      <c r="J15" s="37">
        <f>K15*I15</f>
        <v>13093791</v>
      </c>
      <c r="K15" s="36">
        <v>1</v>
      </c>
      <c r="L15" s="35">
        <f>J15+L14</f>
        <v>114323031</v>
      </c>
      <c r="M15" s="49"/>
      <c r="N15" s="1"/>
      <c r="O15" s="1"/>
      <c r="P15" s="1"/>
      <c r="Q15" s="1"/>
      <c r="R15" s="1"/>
    </row>
    <row r="16" spans="1:18" s="11" customFormat="1" ht="49.5" customHeight="1" x14ac:dyDescent="0.25">
      <c r="A16" s="39">
        <v>21</v>
      </c>
      <c r="B16" s="39">
        <v>36</v>
      </c>
      <c r="C16" s="40">
        <v>61</v>
      </c>
      <c r="D16" s="39">
        <v>16</v>
      </c>
      <c r="E16" s="40">
        <v>84</v>
      </c>
      <c r="F16" s="39" t="s">
        <v>168</v>
      </c>
      <c r="G16" s="39" t="s">
        <v>114</v>
      </c>
      <c r="H16" s="39" t="s">
        <v>167</v>
      </c>
      <c r="I16" s="51">
        <v>8985523.8399999999</v>
      </c>
      <c r="J16" s="37">
        <f>K16*I16</f>
        <v>2843156.1487334245</v>
      </c>
      <c r="K16" s="36">
        <v>0.31641518061271146</v>
      </c>
      <c r="L16" s="35">
        <f>J16+L15</f>
        <v>117166187.14873342</v>
      </c>
      <c r="M16" s="49"/>
      <c r="N16" s="1"/>
      <c r="O16" s="1"/>
      <c r="P16" s="1"/>
      <c r="Q16" s="1"/>
      <c r="R16" s="1"/>
    </row>
    <row r="17" spans="1:18" s="11" customFormat="1" ht="48.75" customHeight="1" x14ac:dyDescent="0.25">
      <c r="A17" s="39">
        <v>22</v>
      </c>
      <c r="B17" s="39">
        <v>7</v>
      </c>
      <c r="C17" s="40">
        <v>66</v>
      </c>
      <c r="D17" s="39">
        <v>22</v>
      </c>
      <c r="E17" s="40">
        <v>82</v>
      </c>
      <c r="F17" s="39" t="s">
        <v>166</v>
      </c>
      <c r="G17" s="39" t="s">
        <v>1</v>
      </c>
      <c r="H17" s="39" t="s">
        <v>165</v>
      </c>
      <c r="I17" s="51">
        <v>6916349</v>
      </c>
      <c r="J17" s="37">
        <f>K17*I17</f>
        <v>6916349</v>
      </c>
      <c r="K17" s="36">
        <v>1</v>
      </c>
      <c r="L17" s="35">
        <f>J17+L16</f>
        <v>124082536.14873342</v>
      </c>
      <c r="M17" s="49"/>
      <c r="N17" s="1"/>
      <c r="O17" s="1"/>
      <c r="P17" s="1"/>
      <c r="Q17" s="1"/>
      <c r="R17" s="1"/>
    </row>
    <row r="18" spans="1:18" s="11" customFormat="1" ht="48.75" customHeight="1" x14ac:dyDescent="0.25">
      <c r="A18" s="39">
        <v>23</v>
      </c>
      <c r="B18" s="39">
        <v>7</v>
      </c>
      <c r="C18" s="40">
        <v>66</v>
      </c>
      <c r="D18" s="39">
        <v>22</v>
      </c>
      <c r="E18" s="40">
        <v>82</v>
      </c>
      <c r="F18" s="39" t="s">
        <v>164</v>
      </c>
      <c r="G18" s="39" t="s">
        <v>1</v>
      </c>
      <c r="H18" s="39" t="s">
        <v>163</v>
      </c>
      <c r="I18" s="51">
        <v>5714053</v>
      </c>
      <c r="J18" s="37">
        <f>K18*I18</f>
        <v>5714053</v>
      </c>
      <c r="K18" s="36">
        <v>1</v>
      </c>
      <c r="L18" s="35">
        <f>J18+L17</f>
        <v>129796589.14873342</v>
      </c>
      <c r="M18" s="49"/>
      <c r="N18" s="1"/>
      <c r="O18" s="1"/>
      <c r="P18" s="1"/>
      <c r="Q18" s="1"/>
      <c r="R18" s="1"/>
    </row>
    <row r="19" spans="1:18" s="11" customFormat="1" ht="48" customHeight="1" x14ac:dyDescent="0.25">
      <c r="A19" s="39">
        <v>24</v>
      </c>
      <c r="B19" s="39">
        <v>11</v>
      </c>
      <c r="C19" s="40">
        <v>64</v>
      </c>
      <c r="D19" s="39">
        <v>22</v>
      </c>
      <c r="E19" s="40">
        <v>82</v>
      </c>
      <c r="F19" s="39" t="s">
        <v>162</v>
      </c>
      <c r="G19" s="39" t="s">
        <v>1</v>
      </c>
      <c r="H19" s="39" t="s">
        <v>161</v>
      </c>
      <c r="I19" s="51">
        <v>6649611</v>
      </c>
      <c r="J19" s="37">
        <f>K19*I19</f>
        <v>6649611</v>
      </c>
      <c r="K19" s="36">
        <v>1</v>
      </c>
      <c r="L19" s="35">
        <f>J19+L18</f>
        <v>136446200.14873344</v>
      </c>
      <c r="M19" s="49"/>
      <c r="N19" s="1"/>
      <c r="O19" s="1"/>
      <c r="P19" s="1"/>
      <c r="Q19" s="1"/>
      <c r="R19" s="1"/>
    </row>
    <row r="20" spans="1:18" s="11" customFormat="1" ht="48.75" customHeight="1" x14ac:dyDescent="0.25">
      <c r="A20" s="39">
        <v>25</v>
      </c>
      <c r="B20" s="39">
        <v>11</v>
      </c>
      <c r="C20" s="40">
        <v>64</v>
      </c>
      <c r="D20" s="39">
        <v>22</v>
      </c>
      <c r="E20" s="40">
        <v>82</v>
      </c>
      <c r="F20" s="39" t="s">
        <v>160</v>
      </c>
      <c r="G20" s="39" t="s">
        <v>1</v>
      </c>
      <c r="H20" s="39" t="s">
        <v>159</v>
      </c>
      <c r="I20" s="51">
        <v>7487603</v>
      </c>
      <c r="J20" s="37">
        <f>K20*I20</f>
        <v>7487603</v>
      </c>
      <c r="K20" s="36">
        <v>1</v>
      </c>
      <c r="L20" s="35">
        <f>J20+L19</f>
        <v>143933803.14873344</v>
      </c>
      <c r="M20" s="49"/>
      <c r="N20" s="1"/>
      <c r="O20" s="1"/>
      <c r="P20" s="1"/>
      <c r="Q20" s="1"/>
      <c r="R20" s="1"/>
    </row>
    <row r="21" spans="1:18" s="11" customFormat="1" ht="48.75" customHeight="1" x14ac:dyDescent="0.25">
      <c r="A21" s="39">
        <v>26</v>
      </c>
      <c r="B21" s="39">
        <v>11</v>
      </c>
      <c r="C21" s="40">
        <v>64</v>
      </c>
      <c r="D21" s="39">
        <v>22</v>
      </c>
      <c r="E21" s="40">
        <v>82</v>
      </c>
      <c r="F21" s="39" t="s">
        <v>158</v>
      </c>
      <c r="G21" s="39" t="s">
        <v>1</v>
      </c>
      <c r="H21" s="39" t="s">
        <v>157</v>
      </c>
      <c r="I21" s="51">
        <v>6645446</v>
      </c>
      <c r="J21" s="37">
        <f>K21*I21</f>
        <v>6645446</v>
      </c>
      <c r="K21" s="36">
        <v>1</v>
      </c>
      <c r="L21" s="35">
        <f>J21+L20</f>
        <v>150579249.14873344</v>
      </c>
      <c r="M21" s="49"/>
      <c r="N21" s="1"/>
      <c r="O21" s="1"/>
      <c r="P21" s="1"/>
      <c r="Q21" s="1"/>
      <c r="R21" s="1"/>
    </row>
    <row r="22" spans="1:18" s="11" customFormat="1" ht="48" customHeight="1" x14ac:dyDescent="0.25">
      <c r="A22" s="39">
        <v>27</v>
      </c>
      <c r="B22" s="39">
        <v>27</v>
      </c>
      <c r="C22" s="40">
        <v>62</v>
      </c>
      <c r="D22" s="39">
        <v>22</v>
      </c>
      <c r="E22" s="40">
        <v>82</v>
      </c>
      <c r="F22" s="39" t="s">
        <v>156</v>
      </c>
      <c r="G22" s="39" t="s">
        <v>1</v>
      </c>
      <c r="H22" s="39" t="s">
        <v>155</v>
      </c>
      <c r="I22" s="51">
        <v>10000000</v>
      </c>
      <c r="J22" s="37">
        <f>K22*I22</f>
        <v>10000000</v>
      </c>
      <c r="K22" s="36">
        <v>1</v>
      </c>
      <c r="L22" s="35">
        <f>J22+L21</f>
        <v>160579249.14873344</v>
      </c>
      <c r="M22" s="49"/>
      <c r="N22" s="1"/>
      <c r="O22" s="1"/>
      <c r="P22" s="1"/>
      <c r="Q22" s="1"/>
      <c r="R22" s="1"/>
    </row>
    <row r="23" spans="1:18" s="11" customFormat="1" ht="49.5" customHeight="1" x14ac:dyDescent="0.25">
      <c r="A23" s="39">
        <v>30</v>
      </c>
      <c r="B23" s="39">
        <v>48</v>
      </c>
      <c r="C23" s="40">
        <v>59</v>
      </c>
      <c r="D23" s="39">
        <v>22</v>
      </c>
      <c r="E23" s="40">
        <v>82</v>
      </c>
      <c r="F23" s="39" t="s">
        <v>154</v>
      </c>
      <c r="G23" s="39" t="s">
        <v>1</v>
      </c>
      <c r="H23" s="39" t="s">
        <v>153</v>
      </c>
      <c r="I23" s="51">
        <v>10000000</v>
      </c>
      <c r="J23" s="37">
        <f>K23*I23</f>
        <v>6525469.1689008037</v>
      </c>
      <c r="K23" s="36">
        <v>0.65254691689008038</v>
      </c>
      <c r="L23" s="35">
        <f>J23+L82</f>
        <v>167104718.31763425</v>
      </c>
      <c r="M23" s="49"/>
      <c r="N23" s="1"/>
      <c r="O23" s="1"/>
      <c r="P23" s="1"/>
      <c r="Q23" s="1"/>
      <c r="R23" s="1"/>
    </row>
    <row r="24" spans="1:18" s="11" customFormat="1" ht="48.75" customHeight="1" x14ac:dyDescent="0.25">
      <c r="A24" s="39">
        <v>31</v>
      </c>
      <c r="B24" s="39">
        <v>48</v>
      </c>
      <c r="C24" s="40">
        <v>59</v>
      </c>
      <c r="D24" s="39">
        <v>22</v>
      </c>
      <c r="E24" s="40">
        <v>82</v>
      </c>
      <c r="F24" s="39" t="s">
        <v>152</v>
      </c>
      <c r="G24" s="39" t="s">
        <v>107</v>
      </c>
      <c r="H24" s="39" t="s">
        <v>151</v>
      </c>
      <c r="I24" s="41">
        <v>16666440</v>
      </c>
      <c r="J24" s="37">
        <f>K24*I24</f>
        <v>16666440</v>
      </c>
      <c r="K24" s="36">
        <v>1</v>
      </c>
      <c r="L24" s="35">
        <f>J24+L23</f>
        <v>183771158.31763425</v>
      </c>
      <c r="M24" s="49"/>
      <c r="N24" s="1"/>
      <c r="O24" s="1"/>
      <c r="P24" s="1"/>
      <c r="Q24" s="1"/>
      <c r="R24" s="1"/>
    </row>
    <row r="25" spans="1:18" s="11" customFormat="1" ht="48.75" customHeight="1" x14ac:dyDescent="0.25">
      <c r="A25" s="39">
        <v>32</v>
      </c>
      <c r="B25" s="39">
        <v>48</v>
      </c>
      <c r="C25" s="40">
        <v>59</v>
      </c>
      <c r="D25" s="39">
        <v>22</v>
      </c>
      <c r="E25" s="40">
        <v>82</v>
      </c>
      <c r="F25" s="39" t="s">
        <v>150</v>
      </c>
      <c r="G25" s="39" t="s">
        <v>107</v>
      </c>
      <c r="H25" s="39" t="s">
        <v>149</v>
      </c>
      <c r="I25" s="51">
        <v>5320618</v>
      </c>
      <c r="J25" s="37">
        <f>K25*I25</f>
        <v>5320618</v>
      </c>
      <c r="K25" s="36">
        <v>1</v>
      </c>
      <c r="L25" s="35">
        <f>J25+L24</f>
        <v>189091776.31763425</v>
      </c>
      <c r="M25" s="49"/>
      <c r="N25" s="1"/>
      <c r="O25" s="1"/>
      <c r="P25" s="1"/>
      <c r="Q25" s="1"/>
      <c r="R25" s="1"/>
    </row>
    <row r="26" spans="1:18" ht="48" customHeight="1" x14ac:dyDescent="0.25">
      <c r="A26" s="39">
        <v>35</v>
      </c>
      <c r="B26" s="39">
        <v>27</v>
      </c>
      <c r="C26" s="40">
        <v>62</v>
      </c>
      <c r="D26" s="39">
        <v>34</v>
      </c>
      <c r="E26" s="40">
        <v>80</v>
      </c>
      <c r="F26" s="39" t="s">
        <v>148</v>
      </c>
      <c r="G26" s="39" t="s">
        <v>1</v>
      </c>
      <c r="H26" s="39" t="s">
        <v>147</v>
      </c>
      <c r="I26" s="51">
        <v>8299498</v>
      </c>
      <c r="J26" s="37">
        <f>K26*I26</f>
        <v>7350465.8179169698</v>
      </c>
      <c r="K26" s="36">
        <v>0.88565185724690454</v>
      </c>
      <c r="L26" s="35">
        <f>J26+L84</f>
        <v>196442242.13555121</v>
      </c>
      <c r="M26" s="49"/>
    </row>
    <row r="27" spans="1:18" ht="48" customHeight="1" x14ac:dyDescent="0.25">
      <c r="A27" s="39">
        <v>36</v>
      </c>
      <c r="B27" s="39">
        <v>27</v>
      </c>
      <c r="C27" s="40">
        <v>62</v>
      </c>
      <c r="D27" s="39">
        <v>34</v>
      </c>
      <c r="E27" s="40">
        <v>80</v>
      </c>
      <c r="F27" s="39" t="s">
        <v>146</v>
      </c>
      <c r="G27" s="39" t="s">
        <v>1</v>
      </c>
      <c r="H27" s="39" t="s">
        <v>145</v>
      </c>
      <c r="I27" s="41">
        <v>9644430</v>
      </c>
      <c r="J27" s="37">
        <f>K27*I27</f>
        <v>9644430</v>
      </c>
      <c r="K27" s="36">
        <v>1</v>
      </c>
      <c r="L27" s="35">
        <f>J27+L26</f>
        <v>206086672.13555121</v>
      </c>
      <c r="M27" s="49"/>
    </row>
    <row r="28" spans="1:18" ht="48.75" customHeight="1" x14ac:dyDescent="0.25">
      <c r="A28" s="39">
        <v>38</v>
      </c>
      <c r="B28" s="39">
        <v>66</v>
      </c>
      <c r="C28" s="40">
        <v>57</v>
      </c>
      <c r="D28" s="39">
        <v>34</v>
      </c>
      <c r="E28" s="40">
        <v>80</v>
      </c>
      <c r="F28" s="39" t="s">
        <v>144</v>
      </c>
      <c r="G28" s="39" t="s">
        <v>1</v>
      </c>
      <c r="H28" s="39" t="s">
        <v>143</v>
      </c>
      <c r="I28" s="41">
        <v>7773336</v>
      </c>
      <c r="J28" s="37">
        <f>K28*I28</f>
        <v>7773336</v>
      </c>
      <c r="K28" s="36">
        <v>1</v>
      </c>
      <c r="L28" s="35">
        <f>J28+L85</f>
        <v>213860008.13555121</v>
      </c>
      <c r="M28" s="49"/>
    </row>
    <row r="29" spans="1:18" ht="48.75" customHeight="1" x14ac:dyDescent="0.25">
      <c r="A29" s="39">
        <v>39</v>
      </c>
      <c r="B29" s="39">
        <v>48</v>
      </c>
      <c r="C29" s="40">
        <v>59</v>
      </c>
      <c r="D29" s="39">
        <v>39</v>
      </c>
      <c r="E29" s="40">
        <v>78</v>
      </c>
      <c r="F29" s="39" t="s">
        <v>142</v>
      </c>
      <c r="G29" s="39" t="s">
        <v>141</v>
      </c>
      <c r="H29" s="39" t="s">
        <v>140</v>
      </c>
      <c r="I29" s="41">
        <v>9111327</v>
      </c>
      <c r="J29" s="37">
        <f>K29*I29</f>
        <v>9111327</v>
      </c>
      <c r="K29" s="36">
        <v>1</v>
      </c>
      <c r="L29" s="35">
        <f>J29+L28</f>
        <v>222971335.13555121</v>
      </c>
      <c r="M29" s="49"/>
    </row>
    <row r="30" spans="1:18" ht="48.75" customHeight="1" x14ac:dyDescent="0.25">
      <c r="A30" s="39">
        <v>40</v>
      </c>
      <c r="B30" s="39">
        <v>66</v>
      </c>
      <c r="C30" s="40">
        <v>57</v>
      </c>
      <c r="D30" s="39">
        <v>39</v>
      </c>
      <c r="E30" s="40">
        <v>78</v>
      </c>
      <c r="F30" s="39" t="s">
        <v>139</v>
      </c>
      <c r="G30" s="39" t="s">
        <v>1</v>
      </c>
      <c r="H30" s="39" t="s">
        <v>138</v>
      </c>
      <c r="I30" s="41">
        <v>4473134</v>
      </c>
      <c r="J30" s="37">
        <f>K30*I30</f>
        <v>4473134</v>
      </c>
      <c r="K30" s="36">
        <v>1</v>
      </c>
      <c r="L30" s="35">
        <f>J30+L29</f>
        <v>227444469.13555121</v>
      </c>
      <c r="M30" s="49"/>
    </row>
    <row r="31" spans="1:18" ht="48.75" customHeight="1" x14ac:dyDescent="0.25">
      <c r="A31" s="39">
        <v>41</v>
      </c>
      <c r="B31" s="39">
        <v>72</v>
      </c>
      <c r="C31" s="40">
        <v>56</v>
      </c>
      <c r="D31" s="39">
        <v>39</v>
      </c>
      <c r="E31" s="40">
        <v>78</v>
      </c>
      <c r="F31" s="39" t="s">
        <v>137</v>
      </c>
      <c r="G31" s="39" t="s">
        <v>136</v>
      </c>
      <c r="H31" s="39" t="s">
        <v>135</v>
      </c>
      <c r="I31" s="41">
        <v>9999983</v>
      </c>
      <c r="J31" s="37">
        <f>K31*I31</f>
        <v>8918362.728464419</v>
      </c>
      <c r="K31" s="36">
        <v>0.89183778897068322</v>
      </c>
      <c r="L31" s="35">
        <f>J31+L30</f>
        <v>236362831.86401564</v>
      </c>
      <c r="M31" s="49"/>
    </row>
    <row r="32" spans="1:18" ht="48.75" customHeight="1" x14ac:dyDescent="0.25">
      <c r="A32" s="39">
        <v>42</v>
      </c>
      <c r="B32" s="39">
        <v>11</v>
      </c>
      <c r="C32" s="40">
        <v>64</v>
      </c>
      <c r="D32" s="39">
        <v>42</v>
      </c>
      <c r="E32" s="40">
        <v>77</v>
      </c>
      <c r="F32" s="39" t="s">
        <v>134</v>
      </c>
      <c r="G32" s="39" t="s">
        <v>1</v>
      </c>
      <c r="H32" s="39" t="s">
        <v>133</v>
      </c>
      <c r="I32" s="41">
        <v>6183927</v>
      </c>
      <c r="J32" s="37">
        <f>K32*I32</f>
        <v>6183927</v>
      </c>
      <c r="K32" s="36">
        <v>1</v>
      </c>
      <c r="L32" s="35">
        <f>J32+L31</f>
        <v>242546758.86401564</v>
      </c>
      <c r="M32" s="49"/>
    </row>
    <row r="33" spans="1:13" ht="48.75" customHeight="1" x14ac:dyDescent="0.25">
      <c r="A33" s="39">
        <v>43</v>
      </c>
      <c r="B33" s="39">
        <v>48</v>
      </c>
      <c r="C33" s="40">
        <v>59</v>
      </c>
      <c r="D33" s="39">
        <v>42</v>
      </c>
      <c r="E33" s="40">
        <v>77</v>
      </c>
      <c r="F33" s="39" t="s">
        <v>132</v>
      </c>
      <c r="G33" s="39" t="s">
        <v>1</v>
      </c>
      <c r="H33" s="39" t="s">
        <v>131</v>
      </c>
      <c r="I33" s="41">
        <v>3046705</v>
      </c>
      <c r="J33" s="37">
        <f>K33*I33</f>
        <v>3046705</v>
      </c>
      <c r="K33" s="36">
        <v>1</v>
      </c>
      <c r="L33" s="35">
        <f>J33+L32</f>
        <v>245593463.86401564</v>
      </c>
      <c r="M33" s="49"/>
    </row>
    <row r="34" spans="1:13" ht="48.75" customHeight="1" x14ac:dyDescent="0.25">
      <c r="A34" s="39">
        <v>45</v>
      </c>
      <c r="B34" s="39"/>
      <c r="C34" s="50" t="s">
        <v>30</v>
      </c>
      <c r="D34" s="39">
        <v>45</v>
      </c>
      <c r="E34" s="50">
        <v>74</v>
      </c>
      <c r="F34" s="39" t="s">
        <v>130</v>
      </c>
      <c r="G34" s="39" t="s">
        <v>78</v>
      </c>
      <c r="H34" s="39" t="s">
        <v>129</v>
      </c>
      <c r="I34" s="51">
        <v>487300</v>
      </c>
      <c r="J34" s="37">
        <f>K34*I34</f>
        <v>186504.55075845975</v>
      </c>
      <c r="K34" s="36">
        <v>0.38273045507584597</v>
      </c>
      <c r="L34" s="35">
        <f>J34+L86</f>
        <v>245779968.41477409</v>
      </c>
      <c r="M34" s="49"/>
    </row>
    <row r="35" spans="1:13" ht="49.5" customHeight="1" x14ac:dyDescent="0.25">
      <c r="A35" s="39">
        <v>46</v>
      </c>
      <c r="B35" s="39">
        <v>11</v>
      </c>
      <c r="C35" s="40">
        <v>64</v>
      </c>
      <c r="D35" s="39">
        <v>45</v>
      </c>
      <c r="E35" s="40">
        <v>74</v>
      </c>
      <c r="F35" s="39" t="s">
        <v>128</v>
      </c>
      <c r="G35" s="39" t="s">
        <v>127</v>
      </c>
      <c r="H35" s="39" t="s">
        <v>126</v>
      </c>
      <c r="I35" s="41">
        <v>7261807</v>
      </c>
      <c r="J35" s="37">
        <f>K35*I35</f>
        <v>7261807</v>
      </c>
      <c r="K35" s="36">
        <v>1</v>
      </c>
      <c r="L35" s="35">
        <f>J35+L34</f>
        <v>253041775.41477409</v>
      </c>
      <c r="M35" s="49"/>
    </row>
    <row r="36" spans="1:13" ht="48.75" customHeight="1" x14ac:dyDescent="0.25">
      <c r="A36" s="39">
        <v>47</v>
      </c>
      <c r="B36" s="39">
        <v>11</v>
      </c>
      <c r="C36" s="40">
        <v>64</v>
      </c>
      <c r="D36" s="39">
        <v>45</v>
      </c>
      <c r="E36" s="40">
        <v>74</v>
      </c>
      <c r="F36" s="39" t="s">
        <v>125</v>
      </c>
      <c r="G36" s="39" t="s">
        <v>124</v>
      </c>
      <c r="H36" s="39" t="s">
        <v>123</v>
      </c>
      <c r="I36" s="41">
        <v>2123979</v>
      </c>
      <c r="J36" s="37">
        <f>K36*I36</f>
        <v>2123979</v>
      </c>
      <c r="K36" s="36">
        <v>1</v>
      </c>
      <c r="L36" s="35">
        <f>J36+L35</f>
        <v>255165754.41477409</v>
      </c>
      <c r="M36" s="49"/>
    </row>
    <row r="37" spans="1:13" ht="48.75" customHeight="1" x14ac:dyDescent="0.25">
      <c r="A37" s="39">
        <v>48</v>
      </c>
      <c r="B37" s="39">
        <v>36</v>
      </c>
      <c r="C37" s="40">
        <v>61</v>
      </c>
      <c r="D37" s="39">
        <v>48</v>
      </c>
      <c r="E37" s="40">
        <v>73</v>
      </c>
      <c r="F37" s="39" t="s">
        <v>122</v>
      </c>
      <c r="G37" s="39" t="s">
        <v>121</v>
      </c>
      <c r="H37" s="39" t="s">
        <v>120</v>
      </c>
      <c r="I37" s="41">
        <v>4682725</v>
      </c>
      <c r="J37" s="37">
        <f>K37*I37</f>
        <v>4682725</v>
      </c>
      <c r="K37" s="36">
        <v>1</v>
      </c>
      <c r="L37" s="35">
        <f>J37+L36</f>
        <v>259848479.41477409</v>
      </c>
      <c r="M37" s="49"/>
    </row>
    <row r="38" spans="1:13" ht="48.75" customHeight="1" x14ac:dyDescent="0.25">
      <c r="A38" s="39">
        <v>49</v>
      </c>
      <c r="B38" s="39">
        <v>27</v>
      </c>
      <c r="C38" s="40">
        <v>62</v>
      </c>
      <c r="D38" s="39">
        <v>49</v>
      </c>
      <c r="E38" s="40">
        <v>72</v>
      </c>
      <c r="F38" s="39" t="s">
        <v>119</v>
      </c>
      <c r="G38" s="39" t="s">
        <v>114</v>
      </c>
      <c r="H38" s="39" t="s">
        <v>118</v>
      </c>
      <c r="I38" s="41">
        <v>6147419.9100000001</v>
      </c>
      <c r="J38" s="37">
        <f>K38*I38</f>
        <v>1721277.5748000003</v>
      </c>
      <c r="K38" s="36">
        <v>0.28000000000000003</v>
      </c>
      <c r="L38" s="35">
        <f>J38+L37</f>
        <v>261569756.9895741</v>
      </c>
      <c r="M38" s="49"/>
    </row>
    <row r="39" spans="1:13" ht="48.75" customHeight="1" x14ac:dyDescent="0.25">
      <c r="A39" s="39">
        <v>50</v>
      </c>
      <c r="B39" s="39">
        <v>36</v>
      </c>
      <c r="C39" s="40">
        <v>61</v>
      </c>
      <c r="D39" s="39">
        <v>49</v>
      </c>
      <c r="E39" s="40">
        <v>72</v>
      </c>
      <c r="F39" s="39" t="s">
        <v>117</v>
      </c>
      <c r="G39" s="39" t="s">
        <v>107</v>
      </c>
      <c r="H39" s="39" t="s">
        <v>116</v>
      </c>
      <c r="I39" s="41">
        <v>4390660</v>
      </c>
      <c r="J39" s="37">
        <f>K39*I39</f>
        <v>248437.78019586505</v>
      </c>
      <c r="K39" s="36">
        <v>5.6583242655059846E-2</v>
      </c>
      <c r="L39" s="35">
        <f>J39+L38</f>
        <v>261818194.76976997</v>
      </c>
      <c r="M39" s="49"/>
    </row>
    <row r="40" spans="1:13" ht="48" customHeight="1" x14ac:dyDescent="0.25">
      <c r="A40" s="39">
        <v>51</v>
      </c>
      <c r="B40" s="39">
        <v>36</v>
      </c>
      <c r="C40" s="40">
        <v>61</v>
      </c>
      <c r="D40" s="39">
        <v>49</v>
      </c>
      <c r="E40" s="40">
        <v>72</v>
      </c>
      <c r="F40" s="39" t="s">
        <v>115</v>
      </c>
      <c r="G40" s="39" t="s">
        <v>114</v>
      </c>
      <c r="H40" s="39" t="s">
        <v>113</v>
      </c>
      <c r="I40" s="41">
        <v>4478403.8899999997</v>
      </c>
      <c r="J40" s="37">
        <f>K40*I40</f>
        <v>4478403.8899999997</v>
      </c>
      <c r="K40" s="36">
        <v>1</v>
      </c>
      <c r="L40" s="35">
        <f>J40+L39</f>
        <v>266296598.65976995</v>
      </c>
      <c r="M40" s="49"/>
    </row>
    <row r="41" spans="1:13" ht="48.75" customHeight="1" x14ac:dyDescent="0.25">
      <c r="A41" s="39">
        <v>52</v>
      </c>
      <c r="B41" s="39" t="s">
        <v>30</v>
      </c>
      <c r="C41" s="50" t="s">
        <v>30</v>
      </c>
      <c r="D41" s="39">
        <v>52</v>
      </c>
      <c r="E41" s="50">
        <v>71</v>
      </c>
      <c r="F41" s="39" t="s">
        <v>112</v>
      </c>
      <c r="G41" s="39" t="s">
        <v>78</v>
      </c>
      <c r="H41" s="39" t="s">
        <v>111</v>
      </c>
      <c r="I41" s="41">
        <v>1129900</v>
      </c>
      <c r="J41" s="37">
        <f>K41*I41</f>
        <v>1129900</v>
      </c>
      <c r="K41" s="36">
        <v>1</v>
      </c>
      <c r="L41" s="35">
        <f>J41+L40</f>
        <v>267426498.65976995</v>
      </c>
      <c r="M41" s="49"/>
    </row>
    <row r="42" spans="1:13" ht="48" customHeight="1" x14ac:dyDescent="0.25">
      <c r="A42" s="39">
        <v>53</v>
      </c>
      <c r="B42" s="39" t="s">
        <v>30</v>
      </c>
      <c r="C42" s="50" t="s">
        <v>30</v>
      </c>
      <c r="D42" s="39">
        <v>52</v>
      </c>
      <c r="E42" s="50">
        <v>71</v>
      </c>
      <c r="F42" s="39" t="s">
        <v>110</v>
      </c>
      <c r="G42" s="39" t="s">
        <v>78</v>
      </c>
      <c r="H42" s="39" t="s">
        <v>109</v>
      </c>
      <c r="I42" s="51">
        <v>637800</v>
      </c>
      <c r="J42" s="37">
        <f>K42*I42</f>
        <v>147573.37559429478</v>
      </c>
      <c r="K42" s="36">
        <v>0.23137876386687797</v>
      </c>
      <c r="L42" s="35">
        <f>J42+L41</f>
        <v>267574072.03536424</v>
      </c>
      <c r="M42" s="49"/>
    </row>
    <row r="43" spans="1:13" ht="49.5" customHeight="1" x14ac:dyDescent="0.25">
      <c r="A43" s="39">
        <v>54</v>
      </c>
      <c r="B43" s="39">
        <v>48</v>
      </c>
      <c r="C43" s="40">
        <v>59</v>
      </c>
      <c r="D43" s="39">
        <v>54</v>
      </c>
      <c r="E43" s="40">
        <v>70</v>
      </c>
      <c r="F43" s="39" t="s">
        <v>108</v>
      </c>
      <c r="G43" s="39" t="s">
        <v>107</v>
      </c>
      <c r="H43" s="39" t="s">
        <v>106</v>
      </c>
      <c r="I43" s="41">
        <v>12976282</v>
      </c>
      <c r="J43" s="37">
        <f>K43*I43</f>
        <v>3260865.7674233373</v>
      </c>
      <c r="K43" s="36">
        <v>0.25129430505774591</v>
      </c>
      <c r="L43" s="35">
        <f>J43+L42</f>
        <v>270834937.8027876</v>
      </c>
      <c r="M43" s="49"/>
    </row>
    <row r="44" spans="1:13" ht="48.75" customHeight="1" x14ac:dyDescent="0.25">
      <c r="A44" s="39">
        <v>55</v>
      </c>
      <c r="B44" s="39" t="s">
        <v>30</v>
      </c>
      <c r="C44" s="50" t="s">
        <v>30</v>
      </c>
      <c r="D44" s="39">
        <v>55</v>
      </c>
      <c r="E44" s="50">
        <v>69</v>
      </c>
      <c r="F44" s="39" t="s">
        <v>105</v>
      </c>
      <c r="G44" s="39" t="s">
        <v>78</v>
      </c>
      <c r="H44" s="39" t="s">
        <v>104</v>
      </c>
      <c r="I44" s="51">
        <v>223500</v>
      </c>
      <c r="J44" s="37">
        <f>K44*I44</f>
        <v>223500</v>
      </c>
      <c r="K44" s="36">
        <v>1</v>
      </c>
      <c r="L44" s="35">
        <f>J44+L43</f>
        <v>271058437.8027876</v>
      </c>
      <c r="M44" s="49"/>
    </row>
    <row r="45" spans="1:13" ht="48.75" customHeight="1" x14ac:dyDescent="0.25">
      <c r="A45" s="39">
        <v>56</v>
      </c>
      <c r="B45" s="39" t="s">
        <v>30</v>
      </c>
      <c r="C45" s="50" t="s">
        <v>30</v>
      </c>
      <c r="D45" s="39">
        <v>55</v>
      </c>
      <c r="E45" s="50">
        <v>69</v>
      </c>
      <c r="F45" s="39" t="s">
        <v>103</v>
      </c>
      <c r="G45" s="39" t="s">
        <v>78</v>
      </c>
      <c r="H45" s="39" t="s">
        <v>102</v>
      </c>
      <c r="I45" s="41">
        <v>753399.99999999988</v>
      </c>
      <c r="J45" s="37">
        <f>K45*I45</f>
        <v>753399.99999999988</v>
      </c>
      <c r="K45" s="36">
        <v>1</v>
      </c>
      <c r="L45" s="35">
        <f>J45+L44</f>
        <v>271811837.8027876</v>
      </c>
      <c r="M45" s="49"/>
    </row>
    <row r="46" spans="1:13" ht="48.75" customHeight="1" x14ac:dyDescent="0.25">
      <c r="A46" s="39">
        <v>57</v>
      </c>
      <c r="B46" s="39" t="s">
        <v>30</v>
      </c>
      <c r="C46" s="50" t="s">
        <v>30</v>
      </c>
      <c r="D46" s="39">
        <v>55</v>
      </c>
      <c r="E46" s="50">
        <v>69</v>
      </c>
      <c r="F46" s="39" t="s">
        <v>101</v>
      </c>
      <c r="G46" s="39" t="s">
        <v>78</v>
      </c>
      <c r="H46" s="39" t="s">
        <v>100</v>
      </c>
      <c r="I46" s="51">
        <v>749400</v>
      </c>
      <c r="J46" s="37">
        <f>K46*I46</f>
        <v>89428.862164662351</v>
      </c>
      <c r="K46" s="36">
        <v>0.11933395004625347</v>
      </c>
      <c r="L46" s="35">
        <f>J46+L45</f>
        <v>271901266.66495228</v>
      </c>
      <c r="M46" s="49"/>
    </row>
    <row r="47" spans="1:13" ht="49.5" customHeight="1" x14ac:dyDescent="0.25">
      <c r="A47" s="39">
        <v>58</v>
      </c>
      <c r="B47" s="39" t="s">
        <v>30</v>
      </c>
      <c r="C47" s="50" t="s">
        <v>30</v>
      </c>
      <c r="D47" s="39">
        <v>55</v>
      </c>
      <c r="E47" s="50">
        <v>69</v>
      </c>
      <c r="F47" s="39" t="s">
        <v>99</v>
      </c>
      <c r="G47" s="39" t="s">
        <v>78</v>
      </c>
      <c r="H47" s="39" t="s">
        <v>98</v>
      </c>
      <c r="I47" s="51">
        <v>884300.00000000012</v>
      </c>
      <c r="J47" s="37">
        <f>K47*I47</f>
        <v>507238.07106598996</v>
      </c>
      <c r="K47" s="36">
        <v>0.57360406091370564</v>
      </c>
      <c r="L47" s="35">
        <f>J47+L46</f>
        <v>272408504.73601824</v>
      </c>
      <c r="M47" s="49"/>
    </row>
    <row r="48" spans="1:13" ht="49.5" customHeight="1" x14ac:dyDescent="0.25">
      <c r="A48" s="39">
        <v>59</v>
      </c>
      <c r="B48" s="39" t="s">
        <v>30</v>
      </c>
      <c r="C48" s="50" t="s">
        <v>30</v>
      </c>
      <c r="D48" s="39">
        <v>55</v>
      </c>
      <c r="E48" s="50">
        <v>69</v>
      </c>
      <c r="F48" s="39" t="s">
        <v>97</v>
      </c>
      <c r="G48" s="39" t="s">
        <v>78</v>
      </c>
      <c r="H48" s="39" t="s">
        <v>96</v>
      </c>
      <c r="I48" s="51">
        <v>472600</v>
      </c>
      <c r="J48" s="37">
        <f>K48*I48</f>
        <v>472600</v>
      </c>
      <c r="K48" s="36">
        <v>1</v>
      </c>
      <c r="L48" s="35">
        <f>J48+L47</f>
        <v>272881104.73601824</v>
      </c>
      <c r="M48" s="49"/>
    </row>
    <row r="49" spans="1:13" ht="48.75" customHeight="1" x14ac:dyDescent="0.25">
      <c r="A49" s="39">
        <v>60</v>
      </c>
      <c r="B49" s="39">
        <v>66</v>
      </c>
      <c r="C49" s="40">
        <v>57</v>
      </c>
      <c r="D49" s="39">
        <v>55</v>
      </c>
      <c r="E49" s="40">
        <v>69</v>
      </c>
      <c r="F49" s="39" t="s">
        <v>95</v>
      </c>
      <c r="G49" s="39" t="s">
        <v>94</v>
      </c>
      <c r="H49" s="39" t="s">
        <v>93</v>
      </c>
      <c r="I49" s="41">
        <v>6316605</v>
      </c>
      <c r="J49" s="37">
        <f>K49*I49</f>
        <v>68011.897711978469</v>
      </c>
      <c r="K49" s="36">
        <v>1.0767160161507403E-2</v>
      </c>
      <c r="L49" s="35">
        <f>J49+L48</f>
        <v>272949116.63373023</v>
      </c>
      <c r="M49" s="49"/>
    </row>
    <row r="50" spans="1:13" ht="49.5" customHeight="1" x14ac:dyDescent="0.25">
      <c r="A50" s="39">
        <v>61</v>
      </c>
      <c r="B50" s="39" t="s">
        <v>30</v>
      </c>
      <c r="C50" s="50" t="s">
        <v>30</v>
      </c>
      <c r="D50" s="39">
        <v>61</v>
      </c>
      <c r="E50" s="50">
        <v>66</v>
      </c>
      <c r="F50" s="39" t="s">
        <v>92</v>
      </c>
      <c r="G50" s="39" t="s">
        <v>78</v>
      </c>
      <c r="H50" s="39" t="s">
        <v>91</v>
      </c>
      <c r="I50" s="41">
        <v>556900</v>
      </c>
      <c r="J50" s="37">
        <f>K50*I50</f>
        <v>556900</v>
      </c>
      <c r="K50" s="36">
        <v>1</v>
      </c>
      <c r="L50" s="35">
        <f>J50+L49</f>
        <v>273506016.63373023</v>
      </c>
      <c r="M50" s="49"/>
    </row>
    <row r="51" spans="1:13" ht="48.75" customHeight="1" x14ac:dyDescent="0.25">
      <c r="A51" s="39">
        <v>62</v>
      </c>
      <c r="B51" s="39" t="s">
        <v>30</v>
      </c>
      <c r="C51" s="50" t="s">
        <v>30</v>
      </c>
      <c r="D51" s="39">
        <v>61</v>
      </c>
      <c r="E51" s="50">
        <v>66</v>
      </c>
      <c r="F51" s="39" t="s">
        <v>90</v>
      </c>
      <c r="G51" s="39" t="s">
        <v>78</v>
      </c>
      <c r="H51" s="39" t="s">
        <v>89</v>
      </c>
      <c r="I51" s="41">
        <v>1870600</v>
      </c>
      <c r="J51" s="37">
        <f>K51*I51</f>
        <v>474708.86792452831</v>
      </c>
      <c r="K51" s="36">
        <v>0.25377358490566038</v>
      </c>
      <c r="L51" s="35">
        <f>J51+L50</f>
        <v>273980725.50165474</v>
      </c>
      <c r="M51" s="49"/>
    </row>
    <row r="52" spans="1:13" ht="48.75" customHeight="1" x14ac:dyDescent="0.25">
      <c r="A52" s="39">
        <v>63</v>
      </c>
      <c r="B52" s="39">
        <v>48</v>
      </c>
      <c r="C52" s="40">
        <v>59</v>
      </c>
      <c r="D52" s="39">
        <v>61</v>
      </c>
      <c r="E52" s="40">
        <v>66</v>
      </c>
      <c r="F52" s="39" t="s">
        <v>88</v>
      </c>
      <c r="G52" s="39" t="s">
        <v>70</v>
      </c>
      <c r="H52" s="39" t="s">
        <v>87</v>
      </c>
      <c r="I52" s="41">
        <v>967434</v>
      </c>
      <c r="J52" s="37">
        <f>K52*I52</f>
        <v>967434</v>
      </c>
      <c r="K52" s="36">
        <v>1</v>
      </c>
      <c r="L52" s="35">
        <f>J52+L51</f>
        <v>274948159.50165474</v>
      </c>
      <c r="M52" s="49"/>
    </row>
    <row r="53" spans="1:13" ht="47.25" customHeight="1" x14ac:dyDescent="0.25">
      <c r="A53" s="39">
        <v>64</v>
      </c>
      <c r="B53" s="39">
        <v>48</v>
      </c>
      <c r="C53" s="40">
        <v>59</v>
      </c>
      <c r="D53" s="39">
        <v>61</v>
      </c>
      <c r="E53" s="40">
        <v>66</v>
      </c>
      <c r="F53" s="39" t="s">
        <v>86</v>
      </c>
      <c r="G53" s="39" t="s">
        <v>70</v>
      </c>
      <c r="H53" s="39" t="s">
        <v>85</v>
      </c>
      <c r="I53" s="41">
        <v>9762030</v>
      </c>
      <c r="J53" s="37">
        <f>K53*I53</f>
        <v>1828951.7564402812</v>
      </c>
      <c r="K53" s="36">
        <v>0.18735362997658081</v>
      </c>
      <c r="L53" s="35">
        <f>J53+L52</f>
        <v>276777111.25809503</v>
      </c>
      <c r="M53" s="49"/>
    </row>
    <row r="54" spans="1:13" ht="48" customHeight="1" x14ac:dyDescent="0.25">
      <c r="A54" s="39">
        <v>65</v>
      </c>
      <c r="B54" s="39">
        <v>48</v>
      </c>
      <c r="C54" s="40">
        <v>59</v>
      </c>
      <c r="D54" s="39">
        <v>61</v>
      </c>
      <c r="E54" s="40">
        <v>66</v>
      </c>
      <c r="F54" s="39" t="s">
        <v>84</v>
      </c>
      <c r="G54" s="39" t="s">
        <v>81</v>
      </c>
      <c r="H54" s="39" t="s">
        <v>83</v>
      </c>
      <c r="I54" s="41">
        <v>8014221</v>
      </c>
      <c r="J54" s="37">
        <f>K54*I54</f>
        <v>8014221</v>
      </c>
      <c r="K54" s="36">
        <v>1</v>
      </c>
      <c r="L54" s="35">
        <f>J54+L53</f>
        <v>284791332.25809503</v>
      </c>
      <c r="M54" s="49"/>
    </row>
    <row r="55" spans="1:13" ht="49.5" customHeight="1" x14ac:dyDescent="0.25">
      <c r="A55" s="39">
        <v>66</v>
      </c>
      <c r="B55" s="39">
        <v>48</v>
      </c>
      <c r="C55" s="40">
        <v>59</v>
      </c>
      <c r="D55" s="39">
        <v>61</v>
      </c>
      <c r="E55" s="40">
        <v>66</v>
      </c>
      <c r="F55" s="39" t="s">
        <v>82</v>
      </c>
      <c r="G55" s="39" t="s">
        <v>81</v>
      </c>
      <c r="H55" s="39" t="s">
        <v>80</v>
      </c>
      <c r="I55" s="41">
        <v>6121738</v>
      </c>
      <c r="J55" s="37">
        <f>K55*I55</f>
        <v>6121738</v>
      </c>
      <c r="K55" s="36">
        <v>1</v>
      </c>
      <c r="L55" s="35">
        <f>J55+L54</f>
        <v>290913070.25809503</v>
      </c>
      <c r="M55" s="49"/>
    </row>
    <row r="56" spans="1:13" ht="49.5" customHeight="1" x14ac:dyDescent="0.25">
      <c r="A56" s="39">
        <v>67</v>
      </c>
      <c r="B56" s="39" t="s">
        <v>30</v>
      </c>
      <c r="C56" s="50" t="s">
        <v>30</v>
      </c>
      <c r="D56" s="39">
        <v>67</v>
      </c>
      <c r="E56" s="50">
        <v>65</v>
      </c>
      <c r="F56" s="39" t="s">
        <v>79</v>
      </c>
      <c r="G56" s="39" t="s">
        <v>78</v>
      </c>
      <c r="H56" s="39" t="s">
        <v>77</v>
      </c>
      <c r="I56" s="41">
        <v>656500</v>
      </c>
      <c r="J56" s="37">
        <f>K56*I56</f>
        <v>343517.44186046516</v>
      </c>
      <c r="K56" s="36">
        <v>0.52325581395348841</v>
      </c>
      <c r="L56" s="35">
        <f>J56+L55</f>
        <v>291256587.69995546</v>
      </c>
      <c r="M56" s="49"/>
    </row>
    <row r="57" spans="1:13" ht="49.5" customHeight="1" x14ac:dyDescent="0.25">
      <c r="A57" s="39">
        <v>68</v>
      </c>
      <c r="B57" s="39">
        <v>36</v>
      </c>
      <c r="C57" s="40">
        <v>61</v>
      </c>
      <c r="D57" s="39">
        <v>67</v>
      </c>
      <c r="E57" s="40">
        <v>65</v>
      </c>
      <c r="F57" s="39" t="s">
        <v>76</v>
      </c>
      <c r="G57" s="39" t="s">
        <v>75</v>
      </c>
      <c r="H57" s="39" t="s">
        <v>74</v>
      </c>
      <c r="I57" s="41">
        <v>3703915</v>
      </c>
      <c r="J57" s="37">
        <f>K57*I57</f>
        <v>418601.18730158731</v>
      </c>
      <c r="K57" s="36">
        <v>0.11301587301587301</v>
      </c>
      <c r="L57" s="35">
        <f>J57+L56</f>
        <v>291675188.88725704</v>
      </c>
      <c r="M57" s="49"/>
    </row>
    <row r="58" spans="1:13" ht="48.75" customHeight="1" x14ac:dyDescent="0.25">
      <c r="A58" s="39">
        <v>69</v>
      </c>
      <c r="B58" s="39">
        <v>3</v>
      </c>
      <c r="C58" s="40">
        <v>67</v>
      </c>
      <c r="D58" s="39">
        <v>69</v>
      </c>
      <c r="E58" s="40">
        <v>64</v>
      </c>
      <c r="F58" s="39" t="s">
        <v>73</v>
      </c>
      <c r="G58" s="39" t="s">
        <v>54</v>
      </c>
      <c r="H58" s="39" t="s">
        <v>72</v>
      </c>
      <c r="I58" s="41">
        <v>2603900</v>
      </c>
      <c r="J58" s="37">
        <f>K58*I58</f>
        <v>2603900</v>
      </c>
      <c r="K58" s="36">
        <v>1</v>
      </c>
      <c r="L58" s="35">
        <f>J58+L57</f>
        <v>294279088.88725704</v>
      </c>
      <c r="M58" s="49"/>
    </row>
    <row r="59" spans="1:13" ht="48.75" customHeight="1" x14ac:dyDescent="0.25">
      <c r="A59" s="39">
        <v>70</v>
      </c>
      <c r="B59" s="39">
        <v>66</v>
      </c>
      <c r="C59" s="40">
        <v>57</v>
      </c>
      <c r="D59" s="39">
        <v>69</v>
      </c>
      <c r="E59" s="40">
        <v>64</v>
      </c>
      <c r="F59" s="39" t="s">
        <v>71</v>
      </c>
      <c r="G59" s="39" t="s">
        <v>70</v>
      </c>
      <c r="H59" s="39" t="s">
        <v>69</v>
      </c>
      <c r="I59" s="41">
        <v>6684190</v>
      </c>
      <c r="J59" s="37">
        <f>K59*I59</f>
        <v>1215307.2727272727</v>
      </c>
      <c r="K59" s="36">
        <v>0.18181818181818182</v>
      </c>
      <c r="L59" s="35">
        <f>J59+L58</f>
        <v>295494396.15998429</v>
      </c>
      <c r="M59" s="49"/>
    </row>
    <row r="60" spans="1:13" ht="48.75" customHeight="1" x14ac:dyDescent="0.25">
      <c r="A60" s="39">
        <v>71</v>
      </c>
      <c r="B60" s="39">
        <v>25</v>
      </c>
      <c r="C60" s="40">
        <v>63</v>
      </c>
      <c r="D60" s="39">
        <v>71</v>
      </c>
      <c r="E60" s="40">
        <v>63</v>
      </c>
      <c r="F60" s="39" t="s">
        <v>68</v>
      </c>
      <c r="G60" s="39" t="s">
        <v>38</v>
      </c>
      <c r="H60" s="39" t="s">
        <v>67</v>
      </c>
      <c r="I60" s="41">
        <v>1204412</v>
      </c>
      <c r="J60" s="37">
        <f>K60*I60</f>
        <v>1204412</v>
      </c>
      <c r="K60" s="36">
        <v>1</v>
      </c>
      <c r="L60" s="35">
        <f>J60+L59</f>
        <v>296698808.15998429</v>
      </c>
      <c r="M60" s="49"/>
    </row>
    <row r="61" spans="1:13" ht="48.75" customHeight="1" x14ac:dyDescent="0.25">
      <c r="A61" s="39">
        <v>72</v>
      </c>
      <c r="B61" s="39">
        <v>3</v>
      </c>
      <c r="C61" s="40">
        <v>67</v>
      </c>
      <c r="D61" s="39">
        <v>72</v>
      </c>
      <c r="E61" s="40">
        <v>62</v>
      </c>
      <c r="F61" s="39" t="s">
        <v>66</v>
      </c>
      <c r="G61" s="39" t="s">
        <v>54</v>
      </c>
      <c r="H61" s="39" t="s">
        <v>65</v>
      </c>
      <c r="I61" s="41">
        <v>8372800</v>
      </c>
      <c r="J61" s="37">
        <f>K61*I61</f>
        <v>8372800</v>
      </c>
      <c r="K61" s="36">
        <v>1</v>
      </c>
      <c r="L61" s="35">
        <f>J61+L60</f>
        <v>305071608.15998429</v>
      </c>
      <c r="M61" s="49"/>
    </row>
    <row r="62" spans="1:13" ht="48.75" customHeight="1" thickBot="1" x14ac:dyDescent="0.3">
      <c r="A62" s="47">
        <v>73</v>
      </c>
      <c r="B62" s="47">
        <v>27</v>
      </c>
      <c r="C62" s="48">
        <v>62</v>
      </c>
      <c r="D62" s="47">
        <v>72</v>
      </c>
      <c r="E62" s="48">
        <v>62</v>
      </c>
      <c r="F62" s="47" t="s">
        <v>64</v>
      </c>
      <c r="G62" s="47" t="s">
        <v>49</v>
      </c>
      <c r="H62" s="47" t="s">
        <v>63</v>
      </c>
      <c r="I62" s="46">
        <v>4357600</v>
      </c>
      <c r="J62" s="45">
        <f>K62*I62</f>
        <v>4008992</v>
      </c>
      <c r="K62" s="44">
        <v>0.92</v>
      </c>
      <c r="L62" s="43">
        <f>J62+L61</f>
        <v>309080600.15998429</v>
      </c>
      <c r="M62" s="42" t="s">
        <v>62</v>
      </c>
    </row>
    <row r="63" spans="1:13" ht="48.75" customHeight="1" thickTop="1" x14ac:dyDescent="0.25">
      <c r="A63" s="39">
        <v>74</v>
      </c>
      <c r="B63" s="39">
        <v>27</v>
      </c>
      <c r="C63" s="40">
        <v>62</v>
      </c>
      <c r="D63" s="39">
        <v>72</v>
      </c>
      <c r="E63" s="40">
        <v>62</v>
      </c>
      <c r="F63" s="39" t="s">
        <v>61</v>
      </c>
      <c r="G63" s="39" t="s">
        <v>49</v>
      </c>
      <c r="H63" s="39" t="s">
        <v>60</v>
      </c>
      <c r="I63" s="41">
        <v>6344800</v>
      </c>
      <c r="J63" s="37">
        <f>K63*I63</f>
        <v>5396822.018348624</v>
      </c>
      <c r="K63" s="36">
        <v>0.85058977719528184</v>
      </c>
      <c r="L63" s="35">
        <f>J63+L62</f>
        <v>314477422.17833292</v>
      </c>
      <c r="M63" s="34" t="s">
        <v>59</v>
      </c>
    </row>
    <row r="64" spans="1:13" ht="48" customHeight="1" x14ac:dyDescent="0.25">
      <c r="A64" s="39">
        <v>75</v>
      </c>
      <c r="B64" s="39">
        <v>73</v>
      </c>
      <c r="C64" s="40">
        <v>55</v>
      </c>
      <c r="D64" s="39">
        <v>72</v>
      </c>
      <c r="E64" s="40">
        <v>62</v>
      </c>
      <c r="F64" s="39" t="s">
        <v>58</v>
      </c>
      <c r="G64" s="39" t="s">
        <v>57</v>
      </c>
      <c r="H64" s="39" t="s">
        <v>56</v>
      </c>
      <c r="I64" s="38">
        <v>8341901</v>
      </c>
      <c r="J64" s="37">
        <f>K64*I64</f>
        <v>312490.25968253968</v>
      </c>
      <c r="K64" s="36">
        <v>3.7460317460317458E-2</v>
      </c>
      <c r="L64" s="35">
        <f>J64+L63</f>
        <v>314789912.43801546</v>
      </c>
      <c r="M64" s="34"/>
    </row>
    <row r="65" spans="1:18" ht="48.75" customHeight="1" x14ac:dyDescent="0.25">
      <c r="A65" s="39">
        <v>76</v>
      </c>
      <c r="B65" s="39">
        <v>11</v>
      </c>
      <c r="C65" s="40">
        <v>64</v>
      </c>
      <c r="D65" s="39">
        <v>76</v>
      </c>
      <c r="E65" s="40">
        <v>61</v>
      </c>
      <c r="F65" s="39" t="s">
        <v>55</v>
      </c>
      <c r="G65" s="39" t="s">
        <v>54</v>
      </c>
      <c r="H65" s="39" t="s">
        <v>53</v>
      </c>
      <c r="I65" s="38">
        <v>8032080</v>
      </c>
      <c r="J65" s="37">
        <f>K65*I65</f>
        <v>8032080</v>
      </c>
      <c r="K65" s="36">
        <v>1</v>
      </c>
      <c r="L65" s="35">
        <f>J65+L64</f>
        <v>322821992.43801546</v>
      </c>
      <c r="M65" s="34"/>
    </row>
    <row r="66" spans="1:18" ht="48.75" customHeight="1" x14ac:dyDescent="0.25">
      <c r="A66" s="39">
        <v>77</v>
      </c>
      <c r="B66" s="39">
        <v>11</v>
      </c>
      <c r="C66" s="40">
        <v>64</v>
      </c>
      <c r="D66" s="39">
        <v>76</v>
      </c>
      <c r="E66" s="40">
        <v>61</v>
      </c>
      <c r="F66" s="39" t="s">
        <v>52</v>
      </c>
      <c r="G66" s="39" t="s">
        <v>38</v>
      </c>
      <c r="H66" s="39" t="s">
        <v>51</v>
      </c>
      <c r="I66" s="38">
        <v>1386384</v>
      </c>
      <c r="J66" s="37">
        <f>K66*I66</f>
        <v>1386384</v>
      </c>
      <c r="K66" s="36">
        <v>1</v>
      </c>
      <c r="L66" s="35">
        <f>J66+L65</f>
        <v>324208376.43801546</v>
      </c>
      <c r="M66" s="34"/>
    </row>
    <row r="67" spans="1:18" ht="48.75" customHeight="1" x14ac:dyDescent="0.25">
      <c r="A67" s="39">
        <v>78</v>
      </c>
      <c r="B67" s="39">
        <v>36</v>
      </c>
      <c r="C67" s="40">
        <v>61</v>
      </c>
      <c r="D67" s="39">
        <v>76</v>
      </c>
      <c r="E67" s="40">
        <v>61</v>
      </c>
      <c r="F67" s="39" t="s">
        <v>50</v>
      </c>
      <c r="G67" s="39" t="s">
        <v>49</v>
      </c>
      <c r="H67" s="39" t="s">
        <v>48</v>
      </c>
      <c r="I67" s="38">
        <v>1355200</v>
      </c>
      <c r="J67" s="37">
        <f>K67*I67</f>
        <v>1355200</v>
      </c>
      <c r="K67" s="36">
        <v>1</v>
      </c>
      <c r="L67" s="35">
        <f>J67+L66</f>
        <v>325563576.43801546</v>
      </c>
      <c r="M67" s="34"/>
    </row>
    <row r="68" spans="1:18" ht="48.75" customHeight="1" x14ac:dyDescent="0.25">
      <c r="A68" s="39">
        <v>79</v>
      </c>
      <c r="B68" s="39">
        <v>36</v>
      </c>
      <c r="C68" s="40">
        <v>61</v>
      </c>
      <c r="D68" s="39">
        <v>76</v>
      </c>
      <c r="E68" s="40">
        <v>61</v>
      </c>
      <c r="F68" s="39" t="s">
        <v>47</v>
      </c>
      <c r="G68" s="39" t="s">
        <v>46</v>
      </c>
      <c r="H68" s="39" t="s">
        <v>45</v>
      </c>
      <c r="I68" s="38">
        <v>5172872</v>
      </c>
      <c r="J68" s="37">
        <f>K68*I68</f>
        <v>1662250.4317617866</v>
      </c>
      <c r="K68" s="36">
        <v>0.32133995037220842</v>
      </c>
      <c r="L68" s="35">
        <f>J68+L67</f>
        <v>327225826.86977726</v>
      </c>
      <c r="M68" s="34"/>
    </row>
    <row r="69" spans="1:18" ht="48" customHeight="1" x14ac:dyDescent="0.25">
      <c r="A69" s="39">
        <v>80</v>
      </c>
      <c r="B69" s="39">
        <v>48</v>
      </c>
      <c r="C69" s="40">
        <v>59</v>
      </c>
      <c r="D69" s="39">
        <v>80</v>
      </c>
      <c r="E69" s="40">
        <v>59</v>
      </c>
      <c r="F69" s="39" t="s">
        <v>44</v>
      </c>
      <c r="G69" s="39" t="s">
        <v>38</v>
      </c>
      <c r="H69" s="39" t="s">
        <v>43</v>
      </c>
      <c r="I69" s="38">
        <v>614745</v>
      </c>
      <c r="J69" s="37">
        <f>K69*I69</f>
        <v>614745</v>
      </c>
      <c r="K69" s="36">
        <v>1</v>
      </c>
      <c r="L69" s="35">
        <f>J69+L68</f>
        <v>327840571.86977726</v>
      </c>
      <c r="M69" s="34"/>
    </row>
    <row r="70" spans="1:18" ht="49.5" customHeight="1" x14ac:dyDescent="0.25">
      <c r="A70" s="39">
        <v>81</v>
      </c>
      <c r="B70" s="39">
        <v>48</v>
      </c>
      <c r="C70" s="40">
        <v>59</v>
      </c>
      <c r="D70" s="39">
        <v>80</v>
      </c>
      <c r="E70" s="40">
        <v>59</v>
      </c>
      <c r="F70" s="39" t="s">
        <v>42</v>
      </c>
      <c r="G70" s="39" t="s">
        <v>41</v>
      </c>
      <c r="H70" s="39" t="s">
        <v>40</v>
      </c>
      <c r="I70" s="38">
        <v>80128</v>
      </c>
      <c r="J70" s="37">
        <f>K70*I70</f>
        <v>46805.078758949887</v>
      </c>
      <c r="K70" s="36">
        <v>0.58412887828162297</v>
      </c>
      <c r="L70" s="35">
        <f>J70+L69</f>
        <v>327887376.94853622</v>
      </c>
      <c r="M70" s="34"/>
    </row>
    <row r="71" spans="1:18" s="11" customFormat="1" ht="49.5" customHeight="1" x14ac:dyDescent="0.25">
      <c r="A71" s="39">
        <v>82</v>
      </c>
      <c r="B71" s="39">
        <v>65</v>
      </c>
      <c r="C71" s="40">
        <v>58</v>
      </c>
      <c r="D71" s="39">
        <v>82</v>
      </c>
      <c r="E71" s="40">
        <v>58</v>
      </c>
      <c r="F71" s="39" t="s">
        <v>39</v>
      </c>
      <c r="G71" s="39" t="s">
        <v>38</v>
      </c>
      <c r="H71" s="39" t="s">
        <v>37</v>
      </c>
      <c r="I71" s="38">
        <v>1814085</v>
      </c>
      <c r="J71" s="37">
        <f>K71*I71</f>
        <v>1814085</v>
      </c>
      <c r="K71" s="36">
        <v>1</v>
      </c>
      <c r="L71" s="35">
        <f>J71+L70</f>
        <v>329701461.94853622</v>
      </c>
      <c r="M71" s="34"/>
      <c r="N71" s="1"/>
      <c r="O71" s="1"/>
      <c r="P71" s="1"/>
      <c r="Q71" s="1"/>
      <c r="R71" s="1"/>
    </row>
    <row r="72" spans="1:18" s="11" customFormat="1" ht="48.75" customHeight="1" x14ac:dyDescent="0.25">
      <c r="A72" s="39">
        <v>83</v>
      </c>
      <c r="B72" s="39">
        <v>27</v>
      </c>
      <c r="C72" s="40">
        <v>62</v>
      </c>
      <c r="D72" s="39">
        <v>83</v>
      </c>
      <c r="E72" s="40">
        <v>57</v>
      </c>
      <c r="F72" s="39" t="s">
        <v>36</v>
      </c>
      <c r="G72" s="39" t="s">
        <v>35</v>
      </c>
      <c r="H72" s="39" t="s">
        <v>34</v>
      </c>
      <c r="I72" s="38">
        <v>116876</v>
      </c>
      <c r="J72" s="37">
        <f>K72*I72</f>
        <v>116876</v>
      </c>
      <c r="K72" s="36">
        <v>1</v>
      </c>
      <c r="L72" s="35">
        <f>J72+L71</f>
        <v>329818337.94853622</v>
      </c>
      <c r="M72" s="34"/>
      <c r="N72" s="1"/>
      <c r="O72" s="1"/>
      <c r="P72" s="1"/>
      <c r="Q72" s="1"/>
      <c r="R72" s="1"/>
    </row>
    <row r="73" spans="1:18" s="11" customFormat="1" ht="48.75" customHeight="1" thickBot="1" x14ac:dyDescent="0.3">
      <c r="A73" s="39">
        <v>84</v>
      </c>
      <c r="B73" s="39">
        <v>66</v>
      </c>
      <c r="C73" s="40">
        <v>57</v>
      </c>
      <c r="D73" s="39">
        <v>84</v>
      </c>
      <c r="E73" s="40">
        <v>54</v>
      </c>
      <c r="F73" s="39" t="s">
        <v>33</v>
      </c>
      <c r="G73" s="39" t="s">
        <v>32</v>
      </c>
      <c r="H73" s="39" t="s">
        <v>31</v>
      </c>
      <c r="I73" s="38">
        <v>10000000</v>
      </c>
      <c r="J73" s="37">
        <f>K73*I73</f>
        <v>286271.95836044243</v>
      </c>
      <c r="K73" s="36">
        <v>2.8627195836044242E-2</v>
      </c>
      <c r="L73" s="35">
        <f>J73+L72</f>
        <v>330104609.90689665</v>
      </c>
      <c r="M73" s="34"/>
      <c r="N73" s="1"/>
      <c r="O73" s="1"/>
      <c r="P73" s="1"/>
      <c r="Q73" s="1"/>
      <c r="R73" s="1"/>
    </row>
    <row r="74" spans="1:18" s="11" customFormat="1" ht="49.5" customHeight="1" thickTop="1" x14ac:dyDescent="0.25">
      <c r="A74" s="33">
        <v>85</v>
      </c>
      <c r="B74" s="28" t="s">
        <v>30</v>
      </c>
      <c r="C74" s="32" t="s">
        <v>30</v>
      </c>
      <c r="D74" s="28" t="s">
        <v>30</v>
      </c>
      <c r="E74" s="32" t="s">
        <v>30</v>
      </c>
      <c r="F74" s="28" t="s">
        <v>29</v>
      </c>
      <c r="G74" s="28" t="s">
        <v>28</v>
      </c>
      <c r="H74" s="28" t="s">
        <v>27</v>
      </c>
      <c r="I74" s="31">
        <v>4000000</v>
      </c>
      <c r="J74" s="30">
        <f>K74*I74</f>
        <v>0</v>
      </c>
      <c r="K74" s="29">
        <v>0</v>
      </c>
      <c r="L74" s="28"/>
      <c r="M74" s="20" t="s">
        <v>26</v>
      </c>
      <c r="N74" s="1"/>
      <c r="O74" s="1"/>
      <c r="P74" s="1"/>
      <c r="Q74" s="1"/>
      <c r="R74" s="1"/>
    </row>
    <row r="75" spans="1:18" s="11" customFormat="1" ht="48.75" customHeight="1" x14ac:dyDescent="0.25">
      <c r="A75" s="27">
        <v>7</v>
      </c>
      <c r="B75" s="25">
        <v>1</v>
      </c>
      <c r="C75" s="26">
        <v>73</v>
      </c>
      <c r="D75" s="25">
        <v>7</v>
      </c>
      <c r="E75" s="26">
        <v>92</v>
      </c>
      <c r="F75" s="25" t="s">
        <v>25</v>
      </c>
      <c r="G75" s="25" t="s">
        <v>1</v>
      </c>
      <c r="H75" s="25" t="s">
        <v>24</v>
      </c>
      <c r="I75" s="24">
        <v>4774863</v>
      </c>
      <c r="J75" s="23">
        <f>K75*I75</f>
        <v>0</v>
      </c>
      <c r="K75" s="22">
        <v>0</v>
      </c>
      <c r="L75" s="21">
        <f>J75+L7</f>
        <v>53106170</v>
      </c>
      <c r="M75" s="20"/>
      <c r="N75" s="1"/>
      <c r="O75" s="1"/>
      <c r="P75" s="1"/>
      <c r="Q75" s="1"/>
      <c r="R75" s="1"/>
    </row>
    <row r="76" spans="1:18" s="11" customFormat="1" ht="47.25" customHeight="1" x14ac:dyDescent="0.25">
      <c r="A76" s="27">
        <v>8</v>
      </c>
      <c r="B76" s="25">
        <v>2</v>
      </c>
      <c r="C76" s="26">
        <v>69</v>
      </c>
      <c r="D76" s="25">
        <v>8</v>
      </c>
      <c r="E76" s="26">
        <v>89</v>
      </c>
      <c r="F76" s="25" t="s">
        <v>23</v>
      </c>
      <c r="G76" s="25" t="s">
        <v>1</v>
      </c>
      <c r="H76" s="25" t="s">
        <v>22</v>
      </c>
      <c r="I76" s="24">
        <v>5827706</v>
      </c>
      <c r="J76" s="23">
        <f>K76*I76</f>
        <v>0</v>
      </c>
      <c r="K76" s="22">
        <v>0</v>
      </c>
      <c r="L76" s="21">
        <f>J76+L75</f>
        <v>53106170</v>
      </c>
      <c r="M76" s="20"/>
      <c r="N76" s="1"/>
      <c r="O76" s="1"/>
      <c r="P76" s="1"/>
      <c r="Q76" s="1"/>
      <c r="R76" s="1"/>
    </row>
    <row r="77" spans="1:18" ht="48.75" customHeight="1" x14ac:dyDescent="0.25">
      <c r="A77" s="27">
        <v>10</v>
      </c>
      <c r="B77" s="25">
        <v>7</v>
      </c>
      <c r="C77" s="26">
        <v>66</v>
      </c>
      <c r="D77" s="25">
        <v>10</v>
      </c>
      <c r="E77" s="26">
        <v>87</v>
      </c>
      <c r="F77" s="25" t="s">
        <v>21</v>
      </c>
      <c r="G77" s="25" t="s">
        <v>1</v>
      </c>
      <c r="H77" s="25" t="s">
        <v>20</v>
      </c>
      <c r="I77" s="24">
        <v>4844761</v>
      </c>
      <c r="J77" s="23">
        <f>K77*I77</f>
        <v>0</v>
      </c>
      <c r="K77" s="22">
        <v>0</v>
      </c>
      <c r="L77" s="21">
        <f>J77+L8</f>
        <v>63104204</v>
      </c>
      <c r="M77" s="20"/>
    </row>
    <row r="78" spans="1:18" ht="49.5" customHeight="1" x14ac:dyDescent="0.25">
      <c r="A78" s="27">
        <v>11</v>
      </c>
      <c r="B78" s="25">
        <v>3</v>
      </c>
      <c r="C78" s="26">
        <v>67</v>
      </c>
      <c r="D78" s="25">
        <v>11</v>
      </c>
      <c r="E78" s="26">
        <v>86</v>
      </c>
      <c r="F78" s="25" t="s">
        <v>19</v>
      </c>
      <c r="G78" s="25" t="s">
        <v>18</v>
      </c>
      <c r="H78" s="25" t="s">
        <v>17</v>
      </c>
      <c r="I78" s="24">
        <v>7124031</v>
      </c>
      <c r="J78" s="23">
        <f>K78*I78</f>
        <v>0</v>
      </c>
      <c r="K78" s="22">
        <v>0</v>
      </c>
      <c r="L78" s="21">
        <f>J78+L77</f>
        <v>63104204</v>
      </c>
      <c r="M78" s="20"/>
    </row>
    <row r="79" spans="1:18" ht="48.75" customHeight="1" x14ac:dyDescent="0.25">
      <c r="A79" s="27">
        <v>14</v>
      </c>
      <c r="B79" s="25">
        <v>3</v>
      </c>
      <c r="C79" s="26">
        <v>67</v>
      </c>
      <c r="D79" s="25">
        <v>14</v>
      </c>
      <c r="E79" s="26">
        <v>85</v>
      </c>
      <c r="F79" s="25" t="s">
        <v>16</v>
      </c>
      <c r="G79" s="25" t="s">
        <v>1</v>
      </c>
      <c r="H79" s="25" t="s">
        <v>15</v>
      </c>
      <c r="I79" s="24">
        <v>5350518</v>
      </c>
      <c r="J79" s="23">
        <f>K79*I79</f>
        <v>0</v>
      </c>
      <c r="K79" s="22">
        <v>0</v>
      </c>
      <c r="L79" s="21">
        <f>J79+L10</f>
        <v>72027344</v>
      </c>
      <c r="M79" s="20"/>
    </row>
    <row r="80" spans="1:18" ht="48.75" customHeight="1" x14ac:dyDescent="0.25">
      <c r="A80" s="27">
        <v>16</v>
      </c>
      <c r="B80" s="25">
        <v>11</v>
      </c>
      <c r="C80" s="26">
        <v>64</v>
      </c>
      <c r="D80" s="25">
        <v>16</v>
      </c>
      <c r="E80" s="26">
        <v>84</v>
      </c>
      <c r="F80" s="25" t="s">
        <v>14</v>
      </c>
      <c r="G80" s="25" t="s">
        <v>1</v>
      </c>
      <c r="H80" s="25" t="s">
        <v>13</v>
      </c>
      <c r="I80" s="24">
        <v>6062358</v>
      </c>
      <c r="J80" s="23">
        <f>K80*I80</f>
        <v>0</v>
      </c>
      <c r="K80" s="22">
        <v>0</v>
      </c>
      <c r="L80" s="21">
        <f>J80+L11</f>
        <v>79149194</v>
      </c>
      <c r="M80" s="20"/>
    </row>
    <row r="81" spans="1:18" s="11" customFormat="1" ht="48.75" customHeight="1" x14ac:dyDescent="0.25">
      <c r="A81" s="27">
        <v>28</v>
      </c>
      <c r="B81" s="25">
        <v>36</v>
      </c>
      <c r="C81" s="26">
        <v>61</v>
      </c>
      <c r="D81" s="25">
        <v>22</v>
      </c>
      <c r="E81" s="26">
        <v>82</v>
      </c>
      <c r="F81" s="25" t="s">
        <v>12</v>
      </c>
      <c r="G81" s="25" t="s">
        <v>1</v>
      </c>
      <c r="H81" s="25" t="s">
        <v>11</v>
      </c>
      <c r="I81" s="24">
        <v>7632678</v>
      </c>
      <c r="J81" s="23">
        <f>K81*I81</f>
        <v>0</v>
      </c>
      <c r="K81" s="22">
        <v>0</v>
      </c>
      <c r="L81" s="21">
        <f>J81+L22</f>
        <v>160579249.14873344</v>
      </c>
      <c r="M81" s="20"/>
      <c r="N81" s="1"/>
      <c r="O81" s="1"/>
      <c r="P81" s="1"/>
      <c r="Q81" s="1"/>
      <c r="R81" s="1"/>
    </row>
    <row r="82" spans="1:18" s="11" customFormat="1" ht="48.75" customHeight="1" x14ac:dyDescent="0.25">
      <c r="A82" s="27">
        <v>29</v>
      </c>
      <c r="B82" s="25">
        <v>48</v>
      </c>
      <c r="C82" s="26">
        <v>59</v>
      </c>
      <c r="D82" s="25">
        <v>22</v>
      </c>
      <c r="E82" s="26">
        <v>82</v>
      </c>
      <c r="F82" s="25" t="s">
        <v>10</v>
      </c>
      <c r="G82" s="25" t="s">
        <v>1</v>
      </c>
      <c r="H82" s="25" t="s">
        <v>9</v>
      </c>
      <c r="I82" s="24">
        <v>7988989</v>
      </c>
      <c r="J82" s="23">
        <f>K82*I82</f>
        <v>0</v>
      </c>
      <c r="K82" s="22">
        <v>0</v>
      </c>
      <c r="L82" s="21">
        <f>J82+L81</f>
        <v>160579249.14873344</v>
      </c>
      <c r="M82" s="20"/>
      <c r="N82" s="1"/>
      <c r="O82" s="1"/>
      <c r="P82" s="1"/>
      <c r="Q82" s="1"/>
      <c r="R82" s="1"/>
    </row>
    <row r="83" spans="1:18" s="11" customFormat="1" ht="48" customHeight="1" x14ac:dyDescent="0.25">
      <c r="A83" s="27">
        <v>33</v>
      </c>
      <c r="B83" s="25">
        <v>48</v>
      </c>
      <c r="C83" s="26">
        <v>59</v>
      </c>
      <c r="D83" s="25">
        <v>33</v>
      </c>
      <c r="E83" s="26">
        <v>81</v>
      </c>
      <c r="F83" s="25" t="s">
        <v>8</v>
      </c>
      <c r="G83" s="25" t="s">
        <v>1</v>
      </c>
      <c r="H83" s="25" t="s">
        <v>7</v>
      </c>
      <c r="I83" s="24">
        <v>1161076</v>
      </c>
      <c r="J83" s="23">
        <f>K83*I83</f>
        <v>0</v>
      </c>
      <c r="K83" s="22">
        <v>0</v>
      </c>
      <c r="L83" s="21">
        <f>J83+L25</f>
        <v>189091776.31763425</v>
      </c>
      <c r="M83" s="20"/>
      <c r="N83" s="1"/>
      <c r="O83" s="1"/>
      <c r="P83" s="1"/>
      <c r="Q83" s="1"/>
      <c r="R83" s="1"/>
    </row>
    <row r="84" spans="1:18" ht="48.75" customHeight="1" x14ac:dyDescent="0.25">
      <c r="A84" s="27">
        <v>34</v>
      </c>
      <c r="B84" s="25">
        <v>27</v>
      </c>
      <c r="C84" s="26">
        <v>62</v>
      </c>
      <c r="D84" s="25">
        <v>34</v>
      </c>
      <c r="E84" s="26">
        <v>80</v>
      </c>
      <c r="F84" s="25" t="s">
        <v>6</v>
      </c>
      <c r="G84" s="25" t="s">
        <v>1</v>
      </c>
      <c r="H84" s="25" t="s">
        <v>5</v>
      </c>
      <c r="I84" s="24">
        <v>5166726</v>
      </c>
      <c r="J84" s="23">
        <f>K84*I84</f>
        <v>0</v>
      </c>
      <c r="K84" s="22">
        <v>0</v>
      </c>
      <c r="L84" s="21">
        <f>J84+L83</f>
        <v>189091776.31763425</v>
      </c>
      <c r="M84" s="20"/>
    </row>
    <row r="85" spans="1:18" ht="48.75" customHeight="1" x14ac:dyDescent="0.25">
      <c r="A85" s="27">
        <v>37</v>
      </c>
      <c r="B85" s="25">
        <v>48</v>
      </c>
      <c r="C85" s="26">
        <v>59</v>
      </c>
      <c r="D85" s="25">
        <v>34</v>
      </c>
      <c r="E85" s="26">
        <v>80</v>
      </c>
      <c r="F85" s="25" t="s">
        <v>4</v>
      </c>
      <c r="G85" s="25" t="s">
        <v>1</v>
      </c>
      <c r="H85" s="25" t="s">
        <v>3</v>
      </c>
      <c r="I85" s="24">
        <v>10000000</v>
      </c>
      <c r="J85" s="23">
        <f>K85*I85</f>
        <v>0</v>
      </c>
      <c r="K85" s="22">
        <v>0</v>
      </c>
      <c r="L85" s="21">
        <f>J85+L27</f>
        <v>206086672.13555121</v>
      </c>
      <c r="M85" s="20"/>
    </row>
    <row r="86" spans="1:18" ht="48" customHeight="1" x14ac:dyDescent="0.25">
      <c r="A86" s="27">
        <v>44</v>
      </c>
      <c r="B86" s="25">
        <v>66</v>
      </c>
      <c r="C86" s="26">
        <v>57</v>
      </c>
      <c r="D86" s="25">
        <v>44</v>
      </c>
      <c r="E86" s="26">
        <v>75</v>
      </c>
      <c r="F86" s="25" t="s">
        <v>2</v>
      </c>
      <c r="G86" s="25" t="s">
        <v>1</v>
      </c>
      <c r="H86" s="25" t="s">
        <v>0</v>
      </c>
      <c r="I86" s="24">
        <v>4194249</v>
      </c>
      <c r="J86" s="23">
        <f>K86*I86</f>
        <v>0</v>
      </c>
      <c r="K86" s="22">
        <v>0</v>
      </c>
      <c r="L86" s="21">
        <f>J86+L33</f>
        <v>245593463.86401564</v>
      </c>
      <c r="M86" s="20"/>
    </row>
    <row r="87" spans="1:18" x14ac:dyDescent="0.25">
      <c r="A87" s="19"/>
      <c r="E87" s="18"/>
      <c r="F87" s="17"/>
      <c r="G87" s="17"/>
      <c r="H87" s="17"/>
      <c r="I87" s="16"/>
      <c r="J87" s="14"/>
      <c r="K87" s="15"/>
      <c r="L87" s="14"/>
    </row>
    <row r="89" spans="1:18" s="11" customFormat="1" x14ac:dyDescent="0.25">
      <c r="A89" s="10"/>
      <c r="B89" s="8"/>
      <c r="C89" s="9"/>
      <c r="D89" s="8"/>
      <c r="E89" s="7"/>
      <c r="F89" s="6"/>
      <c r="G89" s="6"/>
      <c r="H89" s="6"/>
      <c r="I89" s="5"/>
      <c r="J89" s="3"/>
      <c r="K89" s="4"/>
      <c r="L89" s="13"/>
      <c r="M89" s="2"/>
      <c r="N89" s="1"/>
      <c r="O89" s="1"/>
      <c r="P89" s="1"/>
      <c r="Q89" s="1"/>
      <c r="R89" s="1"/>
    </row>
    <row r="90" spans="1:18" s="11" customFormat="1" x14ac:dyDescent="0.25">
      <c r="A90" s="10"/>
      <c r="B90" s="8"/>
      <c r="C90" s="9"/>
      <c r="D90" s="8"/>
      <c r="E90" s="7"/>
      <c r="F90" s="6"/>
      <c r="G90" s="6"/>
      <c r="H90" s="6"/>
      <c r="I90" s="5"/>
      <c r="J90" s="3"/>
      <c r="K90" s="4"/>
      <c r="L90" s="13"/>
      <c r="M90" s="2"/>
      <c r="N90" s="1"/>
      <c r="O90" s="1"/>
      <c r="P90" s="1"/>
      <c r="Q90" s="1"/>
      <c r="R90" s="1"/>
    </row>
    <row r="91" spans="1:18" s="11" customFormat="1" x14ac:dyDescent="0.25">
      <c r="A91" s="10"/>
      <c r="B91" s="8"/>
      <c r="C91" s="9"/>
      <c r="D91" s="8"/>
      <c r="E91" s="7"/>
      <c r="F91" s="6"/>
      <c r="G91" s="6"/>
      <c r="H91" s="6"/>
      <c r="I91" s="5"/>
      <c r="J91" s="3"/>
      <c r="K91" s="4"/>
      <c r="L91" s="12"/>
      <c r="M91" s="2"/>
      <c r="N91" s="1"/>
      <c r="O91" s="1"/>
      <c r="P91" s="1"/>
      <c r="Q91" s="1"/>
      <c r="R91" s="1"/>
    </row>
  </sheetData>
  <mergeCells count="3">
    <mergeCell ref="M63:M73"/>
    <mergeCell ref="M74:M86"/>
    <mergeCell ref="M1:M61"/>
  </mergeCells>
  <printOptions gridLines="1"/>
  <pageMargins left="0.7" right="0.7" top="0.5" bottom="0.5" header="0.3" footer="0.3"/>
  <pageSetup paperSize="5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- Cap &amp; +$</vt:lpstr>
      <vt:lpstr>'Final - Cap &amp; +$'!Print_Area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Kent, Kevin</dc:creator>
  <cp:lastModifiedBy>Kent, Kevin</cp:lastModifiedBy>
  <dcterms:created xsi:type="dcterms:W3CDTF">2022-12-08T14:15:18Z</dcterms:created>
  <dcterms:modified xsi:type="dcterms:W3CDTF">2022-12-08T14:15:44Z</dcterms:modified>
</cp:coreProperties>
</file>